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https://trucklite-my.sharepoint.com/personal/bmick_davco_com/Documents/Supplier Quality/"/>
    </mc:Choice>
  </mc:AlternateContent>
  <xr:revisionPtr revIDLastSave="84" documentId="8_{B6732EC8-9D4A-4705-8BA6-EC6F08329151}" xr6:coauthVersionLast="47" xr6:coauthVersionMax="47" xr10:uidLastSave="{19678F6A-AF27-4253-8486-355359713277}"/>
  <bookViews>
    <workbookView xWindow="-110" yWindow="-110" windowWidth="19420" windowHeight="10420" tabRatio="728" xr2:uid="{00000000-000D-0000-FFFF-FFFF00000000}"/>
  </bookViews>
  <sheets>
    <sheet name="Supplier Audit" sheetId="1" r:id="rId1"/>
    <sheet name="Categories" sheetId="2" state="hidden" r:id="rId2"/>
    <sheet name="Drop Down Menu" sheetId="11" state="hidden" r:id="rId3"/>
  </sheets>
  <definedNames>
    <definedName name="_xlnm.Print_Area" localSheetId="0">'Supplier Audit'!$A$1:$J$188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1" l="1"/>
  <c r="H2" i="2" s="1"/>
  <c r="B173" i="1"/>
  <c r="L2" i="2" l="1"/>
  <c r="D2" i="2"/>
  <c r="J2" i="2"/>
  <c r="F2" i="2"/>
  <c r="L33" i="1" l="1"/>
  <c r="B41" i="1" l="1"/>
  <c r="I41" i="1" l="1"/>
  <c r="K169" i="1"/>
  <c r="I169" i="1"/>
  <c r="L169" i="1" s="1"/>
  <c r="B169" i="1"/>
  <c r="B43" i="1" l="1"/>
  <c r="B167" i="1"/>
  <c r="B165" i="1"/>
  <c r="B161" i="1"/>
  <c r="B159" i="1"/>
  <c r="B157" i="1"/>
  <c r="B155" i="1"/>
  <c r="B153" i="1"/>
  <c r="B151" i="1"/>
  <c r="B149" i="1"/>
  <c r="B147" i="1"/>
  <c r="B143" i="1"/>
  <c r="B141" i="1"/>
  <c r="B139" i="1"/>
  <c r="B137" i="1"/>
  <c r="B135" i="1"/>
  <c r="B133" i="1"/>
  <c r="B129" i="1"/>
  <c r="B127" i="1"/>
  <c r="B125" i="1"/>
  <c r="B123" i="1"/>
  <c r="B121" i="1"/>
  <c r="B119" i="1"/>
  <c r="B117" i="1"/>
  <c r="B115" i="1"/>
  <c r="B113" i="1"/>
  <c r="B111" i="1"/>
  <c r="B109" i="1"/>
  <c r="B107" i="1"/>
  <c r="B105" i="1"/>
  <c r="B103" i="1"/>
  <c r="B101" i="1"/>
  <c r="B99" i="1"/>
  <c r="B97" i="1"/>
  <c r="B93" i="1"/>
  <c r="B91" i="1"/>
  <c r="B89" i="1"/>
  <c r="B87" i="1"/>
  <c r="B85" i="1"/>
  <c r="B83" i="1"/>
  <c r="B81" i="1"/>
  <c r="B69" i="1"/>
  <c r="B71" i="1"/>
  <c r="B73" i="1"/>
  <c r="B75" i="1"/>
  <c r="B77" i="1"/>
  <c r="B67" i="1"/>
  <c r="B47" i="1"/>
  <c r="B49" i="1"/>
  <c r="B51" i="1"/>
  <c r="B53" i="1"/>
  <c r="B55" i="1"/>
  <c r="B57" i="1"/>
  <c r="B59" i="1"/>
  <c r="B61" i="1"/>
  <c r="B63" i="1"/>
  <c r="B45" i="1"/>
  <c r="M163" i="1" l="1"/>
  <c r="B16" i="2" s="1"/>
  <c r="M39" i="1"/>
  <c r="B4" i="2" s="1"/>
  <c r="M67" i="1"/>
  <c r="B6" i="2" s="1"/>
  <c r="K41" i="1"/>
  <c r="I69" i="1"/>
  <c r="I33" i="1" l="1"/>
  <c r="C2" i="2" s="1"/>
  <c r="L41" i="1"/>
  <c r="B2" i="2" l="1"/>
  <c r="E2" i="2"/>
  <c r="K173" i="1"/>
  <c r="K171" i="1"/>
  <c r="B178" i="2" l="1"/>
  <c r="B168" i="2"/>
  <c r="B150" i="2"/>
  <c r="B136" i="2"/>
  <c r="B100" i="2"/>
  <c r="B82" i="2"/>
  <c r="B68" i="2"/>
  <c r="M2" i="2"/>
  <c r="K2" i="2"/>
  <c r="I2" i="2"/>
  <c r="G2" i="2"/>
  <c r="K137" i="1"/>
  <c r="N2" i="2" l="1"/>
  <c r="M171" i="1"/>
  <c r="B18" i="2" s="1"/>
  <c r="M81" i="1" l="1"/>
  <c r="B8" i="2" s="1"/>
  <c r="M145" i="1"/>
  <c r="B14" i="2" s="1"/>
  <c r="M97" i="1"/>
  <c r="B10" i="2" s="1"/>
  <c r="B37" i="1"/>
  <c r="K33" i="1" l="1"/>
  <c r="K37" i="1" s="1"/>
  <c r="M131" i="1"/>
  <c r="B12" i="2" s="1"/>
  <c r="B20" i="2" s="1"/>
  <c r="K79" i="1"/>
  <c r="K81" i="1"/>
  <c r="K83" i="1"/>
  <c r="K85" i="1"/>
  <c r="K87" i="1"/>
  <c r="K89" i="1"/>
  <c r="K91" i="1"/>
  <c r="K93" i="1"/>
  <c r="K95" i="1"/>
  <c r="K97" i="1"/>
  <c r="K99" i="1"/>
  <c r="K101" i="1"/>
  <c r="K103" i="1"/>
  <c r="K105" i="1"/>
  <c r="K107" i="1"/>
  <c r="K109" i="1"/>
  <c r="K111" i="1"/>
  <c r="K113" i="1"/>
  <c r="K115" i="1"/>
  <c r="K117" i="1"/>
  <c r="K119" i="1"/>
  <c r="K121" i="1"/>
  <c r="K123" i="1"/>
  <c r="K125" i="1"/>
  <c r="K127" i="1"/>
  <c r="K129" i="1"/>
  <c r="K131" i="1"/>
  <c r="K133" i="1"/>
  <c r="K135" i="1"/>
  <c r="K139" i="1"/>
  <c r="K141" i="1"/>
  <c r="K143" i="1"/>
  <c r="K145" i="1"/>
  <c r="K147" i="1"/>
  <c r="K149" i="1"/>
  <c r="K151" i="1"/>
  <c r="K153" i="1"/>
  <c r="K155" i="1"/>
  <c r="K157" i="1"/>
  <c r="K159" i="1"/>
  <c r="K161" i="1"/>
  <c r="K163" i="1"/>
  <c r="K165" i="1"/>
  <c r="K167" i="1"/>
  <c r="K43" i="1" l="1"/>
  <c r="K45" i="1"/>
  <c r="K47" i="1"/>
  <c r="K49" i="1"/>
  <c r="K51" i="1"/>
  <c r="K53" i="1"/>
  <c r="K55" i="1"/>
  <c r="K57" i="1"/>
  <c r="K59" i="1"/>
  <c r="K61" i="1"/>
  <c r="K63" i="1"/>
  <c r="I43" i="1" l="1"/>
  <c r="I67" i="1"/>
  <c r="L43" i="1" l="1"/>
  <c r="L67" i="1"/>
  <c r="I45" i="1"/>
  <c r="L45" i="1" s="1"/>
  <c r="I63" i="1"/>
  <c r="L63" i="1" s="1"/>
  <c r="O2" i="2" l="1"/>
  <c r="I173" i="1"/>
  <c r="I167" i="1"/>
  <c r="I165" i="1"/>
  <c r="L165" i="1" s="1"/>
  <c r="I161" i="1"/>
  <c r="L161" i="1" s="1"/>
  <c r="I159" i="1"/>
  <c r="L159" i="1" s="1"/>
  <c r="I157" i="1"/>
  <c r="L157" i="1" s="1"/>
  <c r="I155" i="1"/>
  <c r="L155" i="1" s="1"/>
  <c r="I153" i="1"/>
  <c r="L153" i="1" s="1"/>
  <c r="I151" i="1"/>
  <c r="L151" i="1" s="1"/>
  <c r="I149" i="1"/>
  <c r="L149" i="1" s="1"/>
  <c r="I147" i="1"/>
  <c r="I143" i="1"/>
  <c r="L143" i="1" s="1"/>
  <c r="I141" i="1"/>
  <c r="L141" i="1" s="1"/>
  <c r="I139" i="1"/>
  <c r="L139" i="1" s="1"/>
  <c r="I137" i="1"/>
  <c r="I135" i="1"/>
  <c r="L135" i="1" s="1"/>
  <c r="I133" i="1"/>
  <c r="L133" i="1" s="1"/>
  <c r="I129" i="1"/>
  <c r="L129" i="1" s="1"/>
  <c r="I127" i="1"/>
  <c r="L127" i="1" s="1"/>
  <c r="I125" i="1"/>
  <c r="L125" i="1" s="1"/>
  <c r="I123" i="1"/>
  <c r="L123" i="1" s="1"/>
  <c r="I121" i="1"/>
  <c r="L121" i="1" s="1"/>
  <c r="I119" i="1"/>
  <c r="L119" i="1" s="1"/>
  <c r="I117" i="1"/>
  <c r="L117" i="1" s="1"/>
  <c r="I115" i="1"/>
  <c r="I113" i="1"/>
  <c r="L113" i="1" s="1"/>
  <c r="I111" i="1"/>
  <c r="L111" i="1" s="1"/>
  <c r="I109" i="1"/>
  <c r="L109" i="1" s="1"/>
  <c r="I107" i="1"/>
  <c r="L107" i="1" s="1"/>
  <c r="I105" i="1"/>
  <c r="L105" i="1" s="1"/>
  <c r="I103" i="1"/>
  <c r="L103" i="1" s="1"/>
  <c r="I101" i="1"/>
  <c r="L101" i="1" s="1"/>
  <c r="I99" i="1"/>
  <c r="L99" i="1" s="1"/>
  <c r="I97" i="1"/>
  <c r="I93" i="1"/>
  <c r="L93" i="1" s="1"/>
  <c r="I91" i="1"/>
  <c r="L91" i="1" s="1"/>
  <c r="I89" i="1"/>
  <c r="L89" i="1" s="1"/>
  <c r="I87" i="1"/>
  <c r="L87" i="1" s="1"/>
  <c r="I85" i="1"/>
  <c r="L85" i="1" s="1"/>
  <c r="I83" i="1"/>
  <c r="L83" i="1" s="1"/>
  <c r="I81" i="1"/>
  <c r="I77" i="1"/>
  <c r="I75" i="1"/>
  <c r="I73" i="1"/>
  <c r="I71" i="1"/>
  <c r="L69" i="1"/>
  <c r="I61" i="1"/>
  <c r="L61" i="1" s="1"/>
  <c r="I59" i="1"/>
  <c r="L59" i="1" s="1"/>
  <c r="I57" i="1"/>
  <c r="L57" i="1" s="1"/>
  <c r="I55" i="1"/>
  <c r="L55" i="1" s="1"/>
  <c r="I53" i="1"/>
  <c r="L53" i="1" s="1"/>
  <c r="I51" i="1"/>
  <c r="L51" i="1" s="1"/>
  <c r="I49" i="1"/>
  <c r="I47" i="1"/>
  <c r="L47" i="1" l="1"/>
  <c r="L4" i="2"/>
  <c r="J4" i="2"/>
  <c r="D4" i="2"/>
  <c r="E4" i="2" s="1"/>
  <c r="F4" i="2"/>
  <c r="H4" i="2"/>
  <c r="L173" i="1"/>
  <c r="L18" i="2"/>
  <c r="H18" i="2"/>
  <c r="F18" i="2"/>
  <c r="J18" i="2"/>
  <c r="D18" i="2"/>
  <c r="E18" i="2" s="1"/>
  <c r="L167" i="1"/>
  <c r="L16" i="2"/>
  <c r="F16" i="2"/>
  <c r="H16" i="2"/>
  <c r="D16" i="2"/>
  <c r="E16" i="2" s="1"/>
  <c r="J16" i="2"/>
  <c r="F14" i="2"/>
  <c r="L14" i="2"/>
  <c r="J14" i="2"/>
  <c r="H14" i="2"/>
  <c r="D14" i="2"/>
  <c r="E14" i="2" s="1"/>
  <c r="L137" i="1"/>
  <c r="J12" i="2"/>
  <c r="H12" i="2"/>
  <c r="D12" i="2"/>
  <c r="E12" i="2" s="1"/>
  <c r="L12" i="2"/>
  <c r="F12" i="2"/>
  <c r="L97" i="1"/>
  <c r="J10" i="2"/>
  <c r="D10" i="2"/>
  <c r="E10" i="2" s="1"/>
  <c r="L10" i="2"/>
  <c r="H10" i="2"/>
  <c r="F10" i="2"/>
  <c r="L81" i="1"/>
  <c r="H8" i="2"/>
  <c r="D8" i="2"/>
  <c r="E8" i="2" s="1"/>
  <c r="J8" i="2"/>
  <c r="L8" i="2"/>
  <c r="F8" i="2"/>
  <c r="D6" i="2"/>
  <c r="E6" i="2" s="1"/>
  <c r="J6" i="2"/>
  <c r="K6" i="2" s="1"/>
  <c r="F6" i="2"/>
  <c r="G6" i="2" s="1"/>
  <c r="H6" i="2"/>
  <c r="I6" i="2" s="1"/>
  <c r="L6" i="2"/>
  <c r="M6" i="2" s="1"/>
  <c r="L77" i="1"/>
  <c r="L75" i="1"/>
  <c r="L73" i="1"/>
  <c r="L71" i="1"/>
  <c r="L147" i="1"/>
  <c r="I145" i="1"/>
  <c r="L145" i="1" s="1"/>
  <c r="L49" i="1"/>
  <c r="I39" i="1"/>
  <c r="I79" i="1"/>
  <c r="I95" i="1"/>
  <c r="L95" i="1" s="1"/>
  <c r="I131" i="1"/>
  <c r="L131" i="1" s="1"/>
  <c r="I171" i="1"/>
  <c r="L171" i="1" s="1"/>
  <c r="I163" i="1"/>
  <c r="L163" i="1" s="1"/>
  <c r="I65" i="1"/>
  <c r="I16" i="2" l="1"/>
  <c r="L79" i="1"/>
  <c r="K14" i="2"/>
  <c r="G12" i="2"/>
  <c r="K16" i="2"/>
  <c r="G10" i="2"/>
  <c r="M8" i="2"/>
  <c r="G8" i="2"/>
  <c r="M12" i="2"/>
  <c r="K8" i="2"/>
  <c r="M10" i="2"/>
  <c r="K12" i="2"/>
  <c r="I14" i="2"/>
  <c r="C8" i="2"/>
  <c r="O8" i="2" s="1"/>
  <c r="G18" i="2"/>
  <c r="M18" i="2"/>
  <c r="K18" i="2"/>
  <c r="I18" i="2"/>
  <c r="I10" i="2"/>
  <c r="G14" i="2"/>
  <c r="M16" i="2"/>
  <c r="I8" i="2"/>
  <c r="K10" i="2"/>
  <c r="I12" i="2"/>
  <c r="M14" i="2"/>
  <c r="G16" i="2"/>
  <c r="N6" i="2"/>
  <c r="M4" i="2"/>
  <c r="G4" i="2"/>
  <c r="K4" i="2"/>
  <c r="I4" i="2"/>
  <c r="C14" i="2"/>
  <c r="O14" i="2" s="1"/>
  <c r="C10" i="2"/>
  <c r="C4" i="2"/>
  <c r="C12" i="2"/>
  <c r="O12" i="2" s="1"/>
  <c r="C18" i="2"/>
  <c r="O18" i="2" s="1"/>
  <c r="C16" i="2"/>
  <c r="O16" i="2" s="1"/>
  <c r="C6" i="2"/>
  <c r="O6" i="2" s="1"/>
  <c r="N16" i="2" l="1"/>
  <c r="N8" i="2"/>
  <c r="O4" i="2"/>
  <c r="C20" i="2"/>
  <c r="O20" i="2" s="1"/>
  <c r="O10" i="2"/>
  <c r="N14" i="2"/>
  <c r="N12" i="2"/>
  <c r="N10" i="2"/>
  <c r="N18" i="2"/>
  <c r="N4" i="2"/>
  <c r="N20" i="2" l="1"/>
  <c r="O21" i="2"/>
</calcChain>
</file>

<file path=xl/sharedStrings.xml><?xml version="1.0" encoding="utf-8"?>
<sst xmlns="http://schemas.openxmlformats.org/spreadsheetml/2006/main" count="131" uniqueCount="123">
  <si>
    <t xml:space="preserve"> </t>
  </si>
  <si>
    <t>Category</t>
  </si>
  <si>
    <t>Location:</t>
  </si>
  <si>
    <t>Auditors:</t>
  </si>
  <si>
    <t>Date(s):</t>
  </si>
  <si>
    <t>Company Name:</t>
  </si>
  <si>
    <t>Main Products:</t>
  </si>
  <si>
    <t>Supplier Contact Names:</t>
  </si>
  <si>
    <t>Certification:</t>
  </si>
  <si>
    <t>Employees</t>
  </si>
  <si>
    <t>Shifts</t>
  </si>
  <si>
    <t>Assessment</t>
  </si>
  <si>
    <t>C.  Inspections and Gage Control</t>
  </si>
  <si>
    <t>E.  Customer and Supplier Communication</t>
  </si>
  <si>
    <t>F.  Improvement Activities</t>
  </si>
  <si>
    <t>G.  Other Activities</t>
  </si>
  <si>
    <t>N/A</t>
  </si>
  <si>
    <r>
      <t>1. Appropriate individuals participate and are involved during audit process</t>
    </r>
    <r>
      <rPr>
        <sz val="9"/>
        <color theme="1"/>
        <rFont val="Calibri"/>
        <family val="2"/>
        <scheme val="minor"/>
      </rPr>
      <t>.</t>
    </r>
  </si>
  <si>
    <r>
      <t>B. Documents &amp; Data</t>
    </r>
    <r>
      <rPr>
        <b/>
        <i/>
        <sz val="11"/>
        <color theme="1"/>
        <rFont val="Calibri"/>
        <family val="2"/>
        <scheme val="minor"/>
      </rPr>
      <t>:</t>
    </r>
  </si>
  <si>
    <t>D.  In-Process Quality</t>
  </si>
  <si>
    <t>H. Supplier Participation</t>
  </si>
  <si>
    <t>A. Process Management:</t>
  </si>
  <si>
    <t>Rating</t>
  </si>
  <si>
    <t>Process Management</t>
  </si>
  <si>
    <t>Inspections &amp; Gage Control</t>
  </si>
  <si>
    <t>In-process Quality</t>
  </si>
  <si>
    <t>Improvement Activities</t>
  </si>
  <si>
    <t>Other Activities</t>
  </si>
  <si>
    <t>Supplier Participation</t>
  </si>
  <si>
    <t>YES</t>
  </si>
  <si>
    <t>NO</t>
  </si>
  <si>
    <t>Plant Manager:</t>
  </si>
  <si>
    <t>Quality Manager:</t>
  </si>
  <si>
    <t>Customer &amp; Supplier Comm.</t>
  </si>
  <si>
    <t>B. Doc &amp; Data</t>
  </si>
  <si>
    <t>*3</t>
  </si>
  <si>
    <t>*2</t>
  </si>
  <si>
    <t>*1</t>
  </si>
  <si>
    <t>Total</t>
  </si>
  <si>
    <t>Point Score</t>
  </si>
  <si>
    <t>Possible</t>
  </si>
  <si>
    <t>x</t>
  </si>
  <si>
    <t>3's</t>
  </si>
  <si>
    <t>2's</t>
  </si>
  <si>
    <t>1's</t>
  </si>
  <si>
    <t>*4</t>
  </si>
  <si>
    <t>4's</t>
  </si>
  <si>
    <t>Comments:</t>
  </si>
  <si>
    <t xml:space="preserve">Additional </t>
  </si>
  <si>
    <t>Date of Previous Audit:</t>
  </si>
  <si>
    <t>Follow Up</t>
  </si>
  <si>
    <t>*5</t>
  </si>
  <si>
    <t>5's</t>
  </si>
  <si>
    <t>Number of open nonconformities.</t>
  </si>
  <si>
    <r>
      <t xml:space="preserve">3.  </t>
    </r>
    <r>
      <rPr>
        <sz val="9"/>
        <color theme="1"/>
        <rFont val="Calibri"/>
        <family val="2"/>
      </rPr>
      <t>How often are m</t>
    </r>
    <r>
      <rPr>
        <sz val="9"/>
        <color theme="1"/>
        <rFont val="Calibri"/>
        <family val="2"/>
        <scheme val="minor"/>
      </rPr>
      <t>anagement review meetings held? Is there evidence that top management attends? What metrics are reviewed? Is there an established agenda?</t>
    </r>
  </si>
  <si>
    <r>
      <t xml:space="preserve">3.  </t>
    </r>
    <r>
      <rPr>
        <sz val="9"/>
        <color theme="1"/>
        <rFont val="Calibri"/>
        <family val="2"/>
        <scheme val="minor"/>
      </rPr>
      <t>How is record storage specified? Provide record retention requirements.</t>
    </r>
  </si>
  <si>
    <r>
      <t xml:space="preserve">4.  </t>
    </r>
    <r>
      <rPr>
        <sz val="9"/>
        <color theme="1"/>
        <rFont val="Calibri"/>
        <family val="2"/>
        <scheme val="minor"/>
      </rPr>
      <t xml:space="preserve">How are records stored (electronic/hard copy)? Can records be readily retrieved? If hard copies, how is condition maintained?  </t>
    </r>
  </si>
  <si>
    <r>
      <t xml:space="preserve">1. </t>
    </r>
    <r>
      <rPr>
        <sz val="9"/>
        <color theme="1"/>
        <rFont val="Calibri"/>
        <family val="2"/>
        <scheme val="minor"/>
      </rPr>
      <t>What system is used to manage calibration? Are gage OOT conditions analyzed? Provide procedure number.</t>
    </r>
  </si>
  <si>
    <r>
      <t xml:space="preserve">5. </t>
    </r>
    <r>
      <rPr>
        <sz val="9"/>
        <color theme="1"/>
        <rFont val="Calibri"/>
        <family val="2"/>
        <scheme val="minor"/>
      </rPr>
      <t>Is proper handling in place for gages (clean and safe from damage)? Are safeguards in place against adjustment by unauthorized personnel?</t>
    </r>
  </si>
  <si>
    <r>
      <t xml:space="preserve">6.  </t>
    </r>
    <r>
      <rPr>
        <sz val="9"/>
        <color theme="1"/>
        <rFont val="Calibri"/>
        <family val="2"/>
        <scheme val="minor"/>
      </rPr>
      <t>What checks are in place to assure parts and materials meet purchase requirements at receiving inspection? Are purchased revision levels verified?</t>
    </r>
  </si>
  <si>
    <r>
      <t xml:space="preserve">7.  </t>
    </r>
    <r>
      <rPr>
        <sz val="9"/>
        <color theme="1"/>
        <rFont val="Calibri"/>
        <family val="2"/>
        <scheme val="minor"/>
      </rPr>
      <t>What method is in place to assure gages and inspection systems are calibrated in a timely manner? Are master parts and poka yokes included in the system?</t>
    </r>
  </si>
  <si>
    <r>
      <t xml:space="preserve">1.  </t>
    </r>
    <r>
      <rPr>
        <sz val="9"/>
        <color theme="1"/>
        <rFont val="Calibri"/>
        <family val="2"/>
        <scheme val="minor"/>
      </rPr>
      <t>How are parts identified and lots kept separated during all processes to prevent mixing?</t>
    </r>
  </si>
  <si>
    <r>
      <t xml:space="preserve">4.  </t>
    </r>
    <r>
      <rPr>
        <sz val="9"/>
        <color theme="1"/>
        <rFont val="Calibri"/>
        <family val="2"/>
        <scheme val="minor"/>
      </rPr>
      <t>How is it assured first parts are checked before each production run begins?  Are check sheets and setup instructions available?</t>
    </r>
  </si>
  <si>
    <r>
      <t xml:space="preserve">5.  </t>
    </r>
    <r>
      <rPr>
        <sz val="9"/>
        <color theme="1"/>
        <rFont val="Calibri"/>
        <family val="2"/>
        <scheme val="minor"/>
      </rPr>
      <t>How is it noted throughout the process whether a part is conforming, non-conforming, or suspect (inspection status)?</t>
    </r>
  </si>
  <si>
    <r>
      <t xml:space="preserve">6.  </t>
    </r>
    <r>
      <rPr>
        <sz val="9"/>
        <color theme="1"/>
        <rFont val="Calibri"/>
        <family val="2"/>
        <scheme val="minor"/>
      </rPr>
      <t>Who has authority to release product from hold area? How is the hold area defined and separated from the good product? Provide procedure number.</t>
    </r>
  </si>
  <si>
    <r>
      <t xml:space="preserve">8.  </t>
    </r>
    <r>
      <rPr>
        <sz val="9"/>
        <color theme="1"/>
        <rFont val="Calibri"/>
        <family val="2"/>
        <scheme val="minor"/>
      </rPr>
      <t>Is there a housekeeping method in place (5S)? Are audits performed?</t>
    </r>
  </si>
  <si>
    <r>
      <t xml:space="preserve">10.  </t>
    </r>
    <r>
      <rPr>
        <sz val="9"/>
        <color theme="1"/>
        <rFont val="Calibri"/>
        <family val="2"/>
        <scheme val="minor"/>
      </rPr>
      <t>What method is used to schedule preventive and predictive maintenance?</t>
    </r>
  </si>
  <si>
    <r>
      <t xml:space="preserve">11.  </t>
    </r>
    <r>
      <rPr>
        <sz val="9"/>
        <color theme="1"/>
        <rFont val="Calibri"/>
        <family val="2"/>
        <scheme val="minor"/>
      </rPr>
      <t>Are Special Characteristics clearly identified on work instructions, control plans and PFMEA? What special methods are in place to assure  conformance of special characteristics?</t>
    </r>
  </si>
  <si>
    <r>
      <t xml:space="preserve">12. </t>
    </r>
    <r>
      <rPr>
        <sz val="9"/>
        <color theme="1"/>
        <rFont val="Calibri"/>
        <family val="2"/>
        <scheme val="minor"/>
      </rPr>
      <t>Are there any Safety Critical items on the print or in the process? Are they properly identified and error proofed?</t>
    </r>
  </si>
  <si>
    <r>
      <t xml:space="preserve">2.  </t>
    </r>
    <r>
      <rPr>
        <sz val="9"/>
        <color theme="1"/>
        <rFont val="Calibri"/>
        <family val="2"/>
        <scheme val="minor"/>
      </rPr>
      <t>How are revision levels of all referenced prints and specs communicated to sub-tier suppliers?</t>
    </r>
  </si>
  <si>
    <r>
      <t xml:space="preserve">3.  </t>
    </r>
    <r>
      <rPr>
        <sz val="9"/>
        <color theme="1"/>
        <rFont val="Calibri"/>
        <family val="2"/>
        <scheme val="minor"/>
      </rPr>
      <t>How is sub-tier supplier performance judged (on-site audits)? Are sub-tier supplier CQI self-assessments managed?</t>
    </r>
  </si>
  <si>
    <r>
      <t xml:space="preserve">4.  </t>
    </r>
    <r>
      <rPr>
        <sz val="9"/>
        <color theme="1"/>
        <rFont val="Calibri"/>
        <family val="2"/>
        <scheme val="minor"/>
      </rPr>
      <t>Are PPAP's requested, reviewed and retained from sub-tier suppliers? What level of PPAP is used as default?</t>
    </r>
  </si>
  <si>
    <r>
      <t xml:space="preserve">6. </t>
    </r>
    <r>
      <rPr>
        <sz val="9"/>
        <color theme="1"/>
        <rFont val="Calibri"/>
        <family val="2"/>
        <scheme val="minor"/>
      </rPr>
      <t>Is effectiveness of problem solving at sub-tier suppliers reviewed?</t>
    </r>
  </si>
  <si>
    <r>
      <t xml:space="preserve">3.  </t>
    </r>
    <r>
      <rPr>
        <sz val="9"/>
        <color theme="1"/>
        <rFont val="Calibri"/>
        <family val="2"/>
        <scheme val="minor"/>
      </rPr>
      <t>How is it assured that all processes are covered by the internal audit system? Provide procedure number and internal audit schedule.</t>
    </r>
  </si>
  <si>
    <r>
      <t xml:space="preserve">4.  </t>
    </r>
    <r>
      <rPr>
        <sz val="9"/>
        <color theme="1"/>
        <rFont val="Calibri"/>
        <family val="2"/>
        <scheme val="minor"/>
      </rPr>
      <t>What training programs are in place? How is it assured all areas are adequately covered with trained personnel? Provide procedure number.</t>
    </r>
  </si>
  <si>
    <r>
      <t xml:space="preserve">5.  </t>
    </r>
    <r>
      <rPr>
        <sz val="9"/>
        <color theme="1"/>
        <rFont val="Calibri"/>
        <family val="2"/>
        <scheme val="minor"/>
      </rPr>
      <t>How is qualification training defined for operators and key process workers? How is training effectiveness determined?</t>
    </r>
  </si>
  <si>
    <r>
      <t xml:space="preserve">6.  </t>
    </r>
    <r>
      <rPr>
        <sz val="9"/>
        <color theme="1"/>
        <rFont val="Calibri"/>
        <family val="2"/>
        <scheme val="minor"/>
      </rPr>
      <t>How is the need for statistical process control determined?</t>
    </r>
  </si>
  <si>
    <t xml:space="preserve">Comments and Follow-up from Previous Audits </t>
  </si>
  <si>
    <t>Actual Rec.</t>
  </si>
  <si>
    <t>Possible / Rating</t>
  </si>
  <si>
    <t>Number of Employees:</t>
  </si>
  <si>
    <t>Major changes in last 2 years:</t>
  </si>
  <si>
    <r>
      <t xml:space="preserve">1.  </t>
    </r>
    <r>
      <rPr>
        <sz val="9"/>
        <color theme="1"/>
        <rFont val="Calibri"/>
        <family val="2"/>
        <scheme val="minor"/>
      </rPr>
      <t>Are indicators established with target goals and reactions when those targets are missed?</t>
    </r>
  </si>
  <si>
    <t xml:space="preserve">ISO 9001:2015 </t>
  </si>
  <si>
    <t>IATF 16949:2016</t>
  </si>
  <si>
    <t>1.  Are sufficient contingency plans in place?</t>
  </si>
  <si>
    <t>3.  How are procedures made available at workstations? How is it assured that the latest revisions are being used?</t>
  </si>
  <si>
    <t>8. Is there a control plan for Davco's parts or by part family according to AIAG guidelines? Does it match the process flow chart and FMEA? Is it maintained and up to date?</t>
  </si>
  <si>
    <t>1.  How are documents controlled and reviewed? How are revision level changes tracked? Are Davco prints protected and latest revision (if applicable)? Provide procedure number.</t>
  </si>
  <si>
    <t>2.  How are obsolete documents handled, including revised Davco prints (if applicable)? What prevents their use?</t>
  </si>
  <si>
    <t xml:space="preserve">5.  Are Production Part Approval Process (PPAP) level III submissions provided upon request? How are PPAP records maintained? Are Davco signed PSWs available for all Davco parts? </t>
  </si>
  <si>
    <t>4.  Are there adequate inspection systems in place to verify all Davco requirements are being met?</t>
  </si>
  <si>
    <t>7.  Is rework allowed? If yes, is it required Davco approve rework instructions before use.  Provide procedure number.</t>
  </si>
  <si>
    <t>9.  Are audits in place to assure Davco shipping requirements are met?  (Labels, boxes, part orientation, data, etc...)  Are labels printed on demand? Is there a procedure to control shipping mixed pallets? Provide procedure number.</t>
  </si>
  <si>
    <t>1.  Is evidence of initial contract review with agreed upon Davco requirements available? Are feasibility studies performed and records maintained?</t>
  </si>
  <si>
    <t>5.  Are Davco directed sub-tier suppliers managed for quality at the same level as non-directed sub-tier suppliers?</t>
  </si>
  <si>
    <t>8.  What method is used to manage process changes and assure Davco pre-approval when required? Provide procedure number.</t>
  </si>
  <si>
    <t xml:space="preserve">2.  How is customer satisfaction determined, reviewed and reacted to? </t>
  </si>
  <si>
    <t>6. Is there a Process Failure Mode Effect Analysis (and DFMEA if applicable) for all Davco parts or by part family according to AIAG guidelines? Does it match the process flow chart and control plan? Is it reviewed and updated when issues occur?</t>
  </si>
  <si>
    <t>5. Is there a process flow chart that shows all steps from receiving to shipping? Do the process flow steps match the control plan and PFMEA?</t>
  </si>
  <si>
    <t>7.  Is the latest applicable AIAG FMEA manual on site? Which revision?</t>
  </si>
  <si>
    <t>9.  Is the latest applicable AIAG APQP (control plan) manual on site? Which revision?</t>
  </si>
  <si>
    <t>11.  Is the latest applicable CQI manual on site? What revision?</t>
  </si>
  <si>
    <t>10.  Are special process audits performed and submitted to Davco (CQI-27, TEMA, VDA 6.3, etc.)? If applicable, must be attached and returned with this assessment.</t>
  </si>
  <si>
    <t>12.  Is the latest applicable ISO9001 / IATF16949  manual on site? Which revision?</t>
  </si>
  <si>
    <t>6.  Is the latest applicable AIAG PPAP manual on site? What revision?</t>
  </si>
  <si>
    <t>2.  Are GR&amp;R studies performed for all control plan inspection systems and on new or refurbished gages?</t>
  </si>
  <si>
    <t>3.  Is the latest applicable AIAG MSA manual on site? What revision?</t>
  </si>
  <si>
    <t>2.  How are rejected/scrap parts identified and separated from good parts?</t>
  </si>
  <si>
    <t>13. Is there a fast response method in place to assure quick communication and status of QA issues?</t>
  </si>
  <si>
    <t xml:space="preserve">14.  What key processes, other than CQI defined special processes, have been identified (if any)?  </t>
  </si>
  <si>
    <t xml:space="preserve">15.  What special control has been established for non-CQI determined special processes?  </t>
  </si>
  <si>
    <r>
      <t xml:space="preserve">16.  </t>
    </r>
    <r>
      <rPr>
        <sz val="9"/>
        <color theme="1"/>
        <rFont val="Calibri"/>
        <family val="2"/>
      </rPr>
      <t>How is traceability and lot control assured</t>
    </r>
    <r>
      <rPr>
        <sz val="9"/>
        <color theme="1"/>
        <rFont val="Calibri"/>
        <family val="2"/>
        <scheme val="minor"/>
      </rPr>
      <t>? Is there a procedure in place? Provide procedure number.</t>
    </r>
  </si>
  <si>
    <t>17.  Is there an initial product control (safe launch) method in place for the production of new products? Provide procedure number.</t>
  </si>
  <si>
    <t>1.  Does the corrective action process include 8D methodologies? Are Cas (Corrective Actions) logged and reviewed for repeat occurrences? How is the due date for closure of CA established? Provide procedure number.</t>
  </si>
  <si>
    <r>
      <t xml:space="preserve">2.  </t>
    </r>
    <r>
      <rPr>
        <sz val="9"/>
        <color theme="1"/>
        <rFont val="Calibri"/>
        <family val="2"/>
      </rPr>
      <t xml:space="preserve">Is there a </t>
    </r>
    <r>
      <rPr>
        <sz val="9"/>
        <color theme="1"/>
        <rFont val="Calibri"/>
        <family val="2"/>
        <scheme val="minor"/>
      </rPr>
      <t>preventive action process in place?  Is parallel development being done with CA? Is there a continuous improvement program? Are internal audit OFIs (Opportunities for Improvement) generated and acted on?
Provide procedure number.</t>
    </r>
  </si>
  <si>
    <t>7.  Is the latest applicable AIAG SPC manual on site? Which revision?</t>
  </si>
  <si>
    <t>2.  If not IATF 16949:2016 certified, is there a sufficient plan in place with the ultimate goal to achive certification to IATF 16949:2016?</t>
  </si>
  <si>
    <t>3.  Are lab services being used ISO 17025 accredited?  Do internal non-accredited labs maintain an accurate lab scope and traceability for calibrations performed? Provide document number.</t>
  </si>
  <si>
    <t>Supplier Self-
Assessment</t>
  </si>
  <si>
    <t>Supplier Self-Assessment</t>
  </si>
  <si>
    <t>ISO14001</t>
  </si>
  <si>
    <t>4. Is the Quality Manual reviewed and approved by top management? Is the latest revision of Davco Supplier Quality Manual agreed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</si>
</sst>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sz val="11"/>
      <color theme="1"/>
      <name val="Calibri"/>
      <family val="2"/>
      <scheme val="minor"/>
    </font>
    <font>
      <sz val="14"/>
      <color theme="1"/>
      <name val="Calibri"/>
      <family val="2"/>
      <scheme val="minor"/>
    </font>
    <font>
      <sz val="8"/>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b/>
      <sz val="10"/>
      <color rgb="FFFF0000"/>
      <name val="Calibri"/>
      <family val="2"/>
      <scheme val="minor"/>
    </font>
    <font>
      <i/>
      <sz val="9"/>
      <color theme="1"/>
      <name val="Calibri"/>
      <family val="2"/>
      <scheme val="minor"/>
    </font>
    <font>
      <b/>
      <sz val="12"/>
      <color rgb="FFFF0000"/>
      <name val="Calibri"/>
      <family val="2"/>
      <scheme val="minor"/>
    </font>
    <font>
      <b/>
      <sz val="12"/>
      <color theme="1"/>
      <name val="Calibri"/>
      <family val="2"/>
      <scheme val="minor"/>
    </font>
    <font>
      <sz val="11"/>
      <name val="ＭＳ Ｐゴシック"/>
      <family val="3"/>
      <charset val="128"/>
    </font>
    <font>
      <b/>
      <sz val="22"/>
      <name val="Arial"/>
      <family val="2"/>
    </font>
    <font>
      <b/>
      <sz val="9"/>
      <color theme="1"/>
      <name val="Calibri"/>
      <family val="2"/>
      <scheme val="minor"/>
    </font>
    <font>
      <b/>
      <sz val="9"/>
      <name val="Calibri"/>
      <family val="2"/>
      <scheme val="minor"/>
    </font>
    <font>
      <sz val="10"/>
      <name val="Calibri"/>
      <family val="2"/>
      <scheme val="minor"/>
    </font>
    <font>
      <sz val="11"/>
      <name val="Calibri"/>
      <family val="2"/>
      <scheme val="minor"/>
    </font>
    <font>
      <sz val="8"/>
      <name val="Calibri"/>
      <family val="2"/>
      <scheme val="minor"/>
    </font>
    <font>
      <b/>
      <sz val="16"/>
      <color theme="1"/>
      <name val="Calibri"/>
      <family val="2"/>
      <scheme val="minor"/>
    </font>
    <font>
      <sz val="12"/>
      <color theme="1"/>
      <name val="Calibri"/>
      <family val="2"/>
      <scheme val="minor"/>
    </font>
    <font>
      <b/>
      <sz val="28"/>
      <color theme="1"/>
      <name val="Calibri"/>
      <family val="2"/>
      <scheme val="minor"/>
    </font>
    <font>
      <sz val="11"/>
      <color theme="1"/>
      <name val="Wingdings"/>
      <charset val="2"/>
    </font>
    <font>
      <sz val="11"/>
      <color theme="1"/>
      <name val="Calibri"/>
      <family val="2"/>
    </font>
    <font>
      <b/>
      <sz val="11"/>
      <color rgb="FF0070C0"/>
      <name val="Calibri"/>
      <family val="2"/>
      <scheme val="minor"/>
    </font>
    <font>
      <b/>
      <sz val="10"/>
      <color rgb="FF0070C0"/>
      <name val="Calibri"/>
      <family val="2"/>
      <scheme val="minor"/>
    </font>
    <font>
      <b/>
      <sz val="14"/>
      <color rgb="FFFF0000"/>
      <name val="Calibri"/>
      <family val="2"/>
      <scheme val="minor"/>
    </font>
    <font>
      <b/>
      <sz val="9"/>
      <color rgb="FF0070C0"/>
      <name val="Calibri"/>
      <family val="2"/>
      <scheme val="minor"/>
    </font>
    <font>
      <sz val="10"/>
      <color theme="4"/>
      <name val="Calibri"/>
      <family val="2"/>
      <scheme val="minor"/>
    </font>
    <font>
      <b/>
      <sz val="11"/>
      <color theme="4"/>
      <name val="Calibri"/>
      <family val="2"/>
      <scheme val="minor"/>
    </font>
    <font>
      <b/>
      <sz val="32"/>
      <name val="Arial"/>
      <family val="2"/>
    </font>
    <font>
      <sz val="9"/>
      <color theme="1"/>
      <name val="Calibri"/>
      <family val="2"/>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auto="1"/>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s>
  <cellStyleXfs count="3">
    <xf numFmtId="0" fontId="0" fillId="0" borderId="0"/>
    <xf numFmtId="9" fontId="5" fillId="0" borderId="0" applyFont="0" applyFill="0" applyBorder="0" applyAlignment="0" applyProtection="0"/>
    <xf numFmtId="0" fontId="15" fillId="0" borderId="0"/>
  </cellStyleXfs>
  <cellXfs count="214">
    <xf numFmtId="0" fontId="0" fillId="0" borderId="0" xfId="0"/>
    <xf numFmtId="0" fontId="6" fillId="0" borderId="0" xfId="0" applyFont="1"/>
    <xf numFmtId="0" fontId="6" fillId="2" borderId="0" xfId="0" applyFont="1" applyFill="1" applyAlignment="1">
      <alignment vertical="center"/>
    </xf>
    <xf numFmtId="0" fontId="0" fillId="0" borderId="0" xfId="0" applyBorder="1" applyAlignment="1" applyProtection="1">
      <protection locked="0"/>
    </xf>
    <xf numFmtId="0" fontId="0" fillId="5" borderId="0" xfId="0" applyFill="1" applyBorder="1" applyAlignment="1" applyProtection="1">
      <alignment wrapText="1"/>
      <protection locked="0"/>
    </xf>
    <xf numFmtId="0" fontId="10" fillId="5" borderId="0"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wrapText="1"/>
      <protection locked="0"/>
    </xf>
    <xf numFmtId="0" fontId="1" fillId="5" borderId="0" xfId="0" applyFont="1" applyFill="1" applyBorder="1" applyAlignment="1" applyProtection="1">
      <alignment horizontal="left" wrapText="1"/>
      <protection locked="0"/>
    </xf>
    <xf numFmtId="0" fontId="0" fillId="0" borderId="0" xfId="0" applyAlignment="1">
      <alignment horizontal="center"/>
    </xf>
    <xf numFmtId="0" fontId="23" fillId="0" borderId="0" xfId="0" applyFont="1" applyAlignment="1">
      <alignment horizontal="center"/>
    </xf>
    <xf numFmtId="0" fontId="0" fillId="5" borderId="0" xfId="0" applyFill="1" applyBorder="1" applyAlignment="1" applyProtection="1">
      <alignment horizontal="left" vertical="center" wrapText="1"/>
      <protection locked="0"/>
    </xf>
    <xf numFmtId="0" fontId="10" fillId="0" borderId="0" xfId="0" applyFont="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5" borderId="0" xfId="0" applyFill="1" applyBorder="1" applyAlignment="1" applyProtection="1">
      <alignment horizontal="center" vertical="center" wrapText="1"/>
      <protection locked="0"/>
    </xf>
    <xf numFmtId="0" fontId="23" fillId="2" borderId="1" xfId="0" applyFont="1" applyFill="1" applyBorder="1" applyAlignment="1">
      <alignment horizontal="center"/>
    </xf>
    <xf numFmtId="0" fontId="23" fillId="0" borderId="1" xfId="0" applyFont="1" applyBorder="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6" fillId="0" borderId="0" xfId="0" applyFont="1" applyAlignment="1">
      <alignment horizontal="center"/>
    </xf>
    <xf numFmtId="0" fontId="25" fillId="0" borderId="0" xfId="0" applyFont="1" applyAlignment="1">
      <alignment horizontal="center"/>
    </xf>
    <xf numFmtId="0" fontId="23" fillId="7" borderId="0" xfId="0" applyFont="1" applyFill="1" applyAlignment="1">
      <alignment horizontal="center"/>
    </xf>
    <xf numFmtId="0" fontId="0" fillId="7" borderId="1" xfId="0" applyFill="1" applyBorder="1" applyAlignment="1">
      <alignment horizontal="center"/>
    </xf>
    <xf numFmtId="0" fontId="23" fillId="7" borderId="1" xfId="0" applyFont="1" applyFill="1" applyBorder="1" applyAlignment="1">
      <alignment horizontal="center"/>
    </xf>
    <xf numFmtId="2" fontId="0" fillId="0" borderId="0" xfId="0" applyNumberFormat="1" applyAlignment="1">
      <alignment horizontal="center"/>
    </xf>
    <xf numFmtId="2" fontId="0" fillId="2" borderId="1" xfId="0" applyNumberFormat="1" applyFill="1" applyBorder="1" applyAlignment="1">
      <alignment horizontal="center"/>
    </xf>
    <xf numFmtId="2" fontId="6" fillId="0" borderId="0" xfId="0" applyNumberFormat="1" applyFont="1" applyAlignment="1">
      <alignment horizontal="center"/>
    </xf>
    <xf numFmtId="0" fontId="26" fillId="0" borderId="0" xfId="0" applyFont="1"/>
    <xf numFmtId="10" fontId="6" fillId="2" borderId="1" xfId="0" applyNumberFormat="1" applyFont="1" applyFill="1" applyBorder="1" applyAlignment="1">
      <alignment horizontal="center"/>
    </xf>
    <xf numFmtId="9" fontId="6" fillId="2" borderId="1" xfId="0" applyNumberFormat="1" applyFont="1" applyFill="1" applyBorder="1" applyAlignment="1">
      <alignment horizontal="center"/>
    </xf>
    <xf numFmtId="9" fontId="0" fillId="0" borderId="0" xfId="0" applyNumberFormat="1" applyAlignment="1">
      <alignment horizontal="center"/>
    </xf>
    <xf numFmtId="1" fontId="0" fillId="0" borderId="1" xfId="0" applyNumberFormat="1" applyBorder="1" applyAlignment="1">
      <alignment horizontal="center"/>
    </xf>
    <xf numFmtId="0" fontId="10" fillId="5" borderId="10"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top" wrapText="1"/>
      <protection locked="0"/>
    </xf>
    <xf numFmtId="0" fontId="16" fillId="0" borderId="0" xfId="2" applyFont="1" applyAlignment="1" applyProtection="1">
      <alignment horizontal="left" vertical="center"/>
      <protection locked="0"/>
    </xf>
    <xf numFmtId="0" fontId="0" fillId="0" borderId="0" xfId="0" applyProtection="1">
      <protection locked="0"/>
    </xf>
    <xf numFmtId="0" fontId="0" fillId="0" borderId="0" xfId="0" applyAlignment="1" applyProtection="1">
      <alignment horizontal="center"/>
      <protection locked="0"/>
    </xf>
    <xf numFmtId="0" fontId="24"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0" fillId="0" borderId="18" xfId="0" applyBorder="1" applyAlignment="1" applyProtection="1">
      <protection locked="0"/>
    </xf>
    <xf numFmtId="0" fontId="0" fillId="5" borderId="7"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8"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19" fillId="5" borderId="10" xfId="0" applyFont="1" applyFill="1" applyBorder="1" applyAlignment="1" applyProtection="1">
      <alignment horizontal="left" vertical="center"/>
      <protection locked="0"/>
    </xf>
    <xf numFmtId="0" fontId="19"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vertical="center"/>
      <protection locked="0"/>
    </xf>
    <xf numFmtId="0" fontId="21" fillId="5" borderId="0" xfId="0" applyFont="1" applyFill="1" applyBorder="1" applyAlignment="1" applyProtection="1">
      <alignment horizontal="left" vertical="center"/>
      <protection locked="0"/>
    </xf>
    <xf numFmtId="0" fontId="19" fillId="5" borderId="11" xfId="0" applyFont="1" applyFill="1" applyBorder="1" applyAlignment="1" applyProtection="1">
      <alignment horizontal="left" vertical="center"/>
      <protection locked="0"/>
    </xf>
    <xf numFmtId="0" fontId="20" fillId="5" borderId="10" xfId="0" applyFont="1" applyFill="1" applyBorder="1" applyAlignment="1" applyProtection="1">
      <alignment horizontal="left" vertical="center"/>
      <protection locked="0"/>
    </xf>
    <xf numFmtId="0" fontId="19" fillId="5" borderId="10"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left" vertical="center" textRotation="90" wrapText="1"/>
      <protection locked="0"/>
    </xf>
    <xf numFmtId="0" fontId="18" fillId="5" borderId="11" xfId="0" applyFont="1" applyFill="1" applyBorder="1" applyAlignment="1" applyProtection="1">
      <alignment horizontal="left" vertical="center" textRotation="90" wrapText="1"/>
      <protection locked="0"/>
    </xf>
    <xf numFmtId="0" fontId="4" fillId="5" borderId="1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left" vertical="center" textRotation="90" wrapText="1"/>
      <protection locked="0"/>
    </xf>
    <xf numFmtId="0" fontId="17" fillId="5" borderId="0" xfId="0" applyFont="1" applyFill="1" applyBorder="1" applyAlignment="1" applyProtection="1">
      <alignment horizontal="center" vertical="center" textRotation="90" wrapText="1"/>
      <protection locked="0"/>
    </xf>
    <xf numFmtId="0" fontId="17" fillId="5" borderId="11" xfId="0" applyFont="1" applyFill="1" applyBorder="1" applyAlignment="1" applyProtection="1">
      <alignment horizontal="center" vertical="center" textRotation="90" wrapText="1"/>
      <protection locked="0"/>
    </xf>
    <xf numFmtId="0" fontId="10" fillId="0" borderId="0" xfId="0" applyFont="1" applyAlignment="1" applyProtection="1">
      <alignment horizontal="center"/>
      <protection locked="0"/>
    </xf>
    <xf numFmtId="0" fontId="0" fillId="5" borderId="5" xfId="0" applyFill="1" applyBorder="1" applyAlignment="1" applyProtection="1">
      <alignment horizontal="left" vertical="center" wrapText="1"/>
      <protection locked="0"/>
    </xf>
    <xf numFmtId="0" fontId="0" fillId="5" borderId="5" xfId="0" applyFill="1" applyBorder="1" applyAlignment="1" applyProtection="1">
      <alignment horizontal="left" wrapText="1"/>
      <protection locked="0"/>
    </xf>
    <xf numFmtId="0" fontId="7" fillId="5" borderId="0" xfId="0" applyFont="1" applyFill="1" applyBorder="1" applyAlignment="1" applyProtection="1">
      <alignment horizontal="center" wrapText="1"/>
      <protection locked="0"/>
    </xf>
    <xf numFmtId="0" fontId="11" fillId="5" borderId="4" xfId="0" applyFont="1" applyFill="1" applyBorder="1" applyAlignment="1" applyProtection="1">
      <alignment horizontal="center" wrapText="1"/>
      <protection locked="0"/>
    </xf>
    <xf numFmtId="0" fontId="10" fillId="0" borderId="1" xfId="0" applyFont="1" applyFill="1" applyBorder="1" applyAlignment="1" applyProtection="1">
      <alignment horizontal="center" vertical="center" wrapText="1"/>
      <protection locked="0"/>
    </xf>
    <xf numFmtId="9" fontId="7" fillId="5" borderId="6" xfId="1" applyFont="1" applyFill="1" applyBorder="1" applyAlignment="1" applyProtection="1">
      <alignment horizontal="center" vertical="center" wrapText="1"/>
      <protection locked="0"/>
    </xf>
    <xf numFmtId="0" fontId="10" fillId="5" borderId="0"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0" fillId="5" borderId="0" xfId="0" applyFill="1" applyBorder="1" applyAlignment="1" applyProtection="1">
      <alignment horizontal="center" wrapText="1"/>
      <protection locked="0"/>
    </xf>
    <xf numFmtId="0" fontId="4" fillId="5" borderId="11" xfId="0" applyFont="1" applyFill="1" applyBorder="1" applyAlignment="1" applyProtection="1">
      <alignment wrapText="1"/>
      <protection locked="0"/>
    </xf>
    <xf numFmtId="0" fontId="1" fillId="5" borderId="10"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1" fillId="5" borderId="11" xfId="0" applyFont="1" applyFill="1" applyBorder="1" applyAlignment="1" applyProtection="1">
      <alignment horizontal="center" wrapText="1"/>
      <protection locked="0"/>
    </xf>
    <xf numFmtId="0" fontId="10" fillId="5" borderId="0" xfId="0" applyFont="1" applyFill="1" applyBorder="1" applyAlignment="1" applyProtection="1">
      <protection locked="0"/>
    </xf>
    <xf numFmtId="0" fontId="10" fillId="5" borderId="11" xfId="0" applyFont="1" applyFill="1" applyBorder="1" applyAlignment="1" applyProtection="1">
      <protection locked="0"/>
    </xf>
    <xf numFmtId="0" fontId="10" fillId="5" borderId="10" xfId="0" applyFont="1" applyFill="1" applyBorder="1" applyAlignment="1" applyProtection="1">
      <alignment horizontal="center" wrapText="1"/>
      <protection locked="0"/>
    </xf>
    <xf numFmtId="0" fontId="10" fillId="5" borderId="0" xfId="0" applyFont="1" applyFill="1" applyBorder="1" applyAlignment="1" applyProtection="1">
      <alignment horizontal="center" wrapText="1"/>
      <protection locked="0"/>
    </xf>
    <xf numFmtId="0" fontId="10" fillId="5" borderId="0" xfId="0" applyFont="1" applyFill="1" applyBorder="1" applyAlignment="1" applyProtection="1">
      <alignment horizontal="center" vertical="top" wrapText="1"/>
      <protection locked="0"/>
    </xf>
    <xf numFmtId="0" fontId="10" fillId="5" borderId="11" xfId="0" applyFont="1" applyFill="1" applyBorder="1" applyAlignment="1" applyProtection="1">
      <alignment horizontal="center" wrapText="1"/>
      <protection locked="0"/>
    </xf>
    <xf numFmtId="0" fontId="4" fillId="5" borderId="4" xfId="0" applyFont="1" applyFill="1" applyBorder="1" applyAlignment="1" applyProtection="1">
      <alignment wrapText="1"/>
      <protection locked="0"/>
    </xf>
    <xf numFmtId="0" fontId="13" fillId="6" borderId="20" xfId="0" applyFont="1" applyFill="1" applyBorder="1" applyAlignment="1" applyProtection="1">
      <alignment wrapText="1"/>
      <protection locked="0"/>
    </xf>
    <xf numFmtId="0" fontId="13" fillId="5" borderId="0" xfId="0" applyFont="1" applyFill="1" applyBorder="1" applyAlignment="1" applyProtection="1">
      <alignment horizontal="center" wrapText="1"/>
      <protection locked="0"/>
    </xf>
    <xf numFmtId="0" fontId="13" fillId="5" borderId="11" xfId="0" applyFont="1" applyFill="1" applyBorder="1" applyAlignment="1" applyProtection="1">
      <alignment horizontal="center" wrapText="1"/>
      <protection locked="0"/>
    </xf>
    <xf numFmtId="0" fontId="7" fillId="5" borderId="18" xfId="0" applyFont="1" applyFill="1" applyBorder="1" applyAlignment="1" applyProtection="1">
      <alignment horizontal="center" wrapText="1"/>
      <protection locked="0"/>
    </xf>
    <xf numFmtId="0" fontId="4" fillId="5" borderId="16" xfId="0" applyFont="1" applyFill="1" applyBorder="1" applyAlignment="1" applyProtection="1">
      <alignment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7" fillId="0" borderId="0" xfId="0" applyFont="1" applyAlignment="1" applyProtection="1">
      <alignment horizontal="center" wrapText="1"/>
      <protection locked="0"/>
    </xf>
    <xf numFmtId="0" fontId="4" fillId="0" borderId="0" xfId="0" applyFont="1" applyBorder="1" applyAlignment="1" applyProtection="1">
      <alignment wrapText="1"/>
      <protection locked="0"/>
    </xf>
    <xf numFmtId="0" fontId="4" fillId="0" borderId="0" xfId="0" applyFont="1" applyAlignment="1" applyProtection="1">
      <alignment wrapText="1"/>
      <protection locked="0"/>
    </xf>
    <xf numFmtId="0" fontId="7" fillId="0" borderId="0" xfId="0" applyFont="1" applyAlignment="1" applyProtection="1">
      <alignment horizontal="center"/>
      <protection locked="0"/>
    </xf>
    <xf numFmtId="0" fontId="4" fillId="0" borderId="0" xfId="0" applyFont="1" applyProtection="1">
      <protection locked="0"/>
    </xf>
    <xf numFmtId="0" fontId="13" fillId="6" borderId="1" xfId="0" applyFont="1" applyFill="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0" fontId="13" fillId="6" borderId="19" xfId="0" applyFont="1" applyFill="1" applyBorder="1" applyAlignment="1" applyProtection="1">
      <alignment wrapText="1"/>
      <protection hidden="1"/>
    </xf>
    <xf numFmtId="0" fontId="20" fillId="5" borderId="0" xfId="0" applyFont="1" applyFill="1" applyBorder="1" applyAlignment="1" applyProtection="1">
      <alignment horizontal="left" vertical="center" wrapText="1"/>
      <protection hidden="1"/>
    </xf>
    <xf numFmtId="0" fontId="19" fillId="5" borderId="10" xfId="0" applyFont="1" applyFill="1" applyBorder="1" applyAlignment="1" applyProtection="1">
      <alignment horizontal="left" vertical="center" wrapText="1"/>
      <protection hidden="1"/>
    </xf>
    <xf numFmtId="0" fontId="19" fillId="5" borderId="0" xfId="0" applyFont="1" applyFill="1" applyBorder="1" applyAlignment="1" applyProtection="1">
      <alignment horizontal="left" vertical="center" wrapText="1"/>
      <protection hidden="1"/>
    </xf>
    <xf numFmtId="0" fontId="19" fillId="5" borderId="11" xfId="0" applyFont="1" applyFill="1" applyBorder="1" applyAlignment="1" applyProtection="1">
      <alignment horizontal="left" vertical="center" wrapText="1"/>
      <protection hidden="1"/>
    </xf>
    <xf numFmtId="0" fontId="31" fillId="5" borderId="0" xfId="0" applyFont="1" applyFill="1" applyBorder="1" applyAlignment="1" applyProtection="1">
      <alignment horizontal="left" vertical="center" wrapText="1"/>
      <protection hidden="1"/>
    </xf>
    <xf numFmtId="0" fontId="8" fillId="5" borderId="5" xfId="1" applyNumberFormat="1" applyFont="1" applyFill="1" applyBorder="1" applyAlignment="1" applyProtection="1">
      <alignment horizontal="center" vertical="center" wrapText="1"/>
      <protection locked="0"/>
    </xf>
    <xf numFmtId="0" fontId="0" fillId="5" borderId="23" xfId="0" applyFill="1" applyBorder="1" applyAlignment="1" applyProtection="1">
      <alignment horizontal="left" vertical="center" wrapText="1"/>
      <protection locked="0"/>
    </xf>
    <xf numFmtId="0" fontId="7" fillId="5" borderId="5" xfId="0" applyFont="1" applyFill="1" applyBorder="1" applyAlignment="1" applyProtection="1">
      <alignment horizontal="center" wrapText="1"/>
      <protection locked="0"/>
    </xf>
    <xf numFmtId="0" fontId="4" fillId="5" borderId="24" xfId="0" applyFont="1" applyFill="1" applyBorder="1" applyAlignment="1" applyProtection="1">
      <alignment horizontal="center" wrapText="1"/>
      <protection locked="0"/>
    </xf>
    <xf numFmtId="0" fontId="10" fillId="5" borderId="2" xfId="0" applyFont="1" applyFill="1" applyBorder="1" applyAlignment="1" applyProtection="1">
      <alignment horizontal="left" vertical="center" wrapText="1"/>
      <protection locked="0"/>
    </xf>
    <xf numFmtId="0" fontId="8" fillId="5" borderId="26" xfId="1" applyNumberFormat="1" applyFont="1" applyFill="1" applyBorder="1" applyAlignment="1" applyProtection="1">
      <alignment horizontal="center" vertical="center" wrapText="1"/>
      <protection locked="0"/>
    </xf>
    <xf numFmtId="0" fontId="8" fillId="5" borderId="6" xfId="1"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wrapText="1"/>
      <protection locked="0"/>
    </xf>
    <xf numFmtId="0" fontId="22" fillId="0" borderId="0" xfId="0" applyFont="1" applyAlignment="1" applyProtection="1">
      <alignment horizontal="left" vertical="top" wrapText="1"/>
      <protection hidden="1"/>
    </xf>
    <xf numFmtId="0" fontId="2" fillId="4" borderId="10"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locked="0"/>
    </xf>
    <xf numFmtId="0" fontId="2" fillId="4" borderId="11" xfId="0" applyFont="1" applyFill="1" applyBorder="1" applyAlignment="1" applyProtection="1">
      <alignment horizontal="center" wrapText="1"/>
      <protection locked="0"/>
    </xf>
    <xf numFmtId="0" fontId="0" fillId="5" borderId="18" xfId="0" applyFill="1" applyBorder="1" applyAlignment="1" applyProtection="1">
      <alignment horizontal="center" wrapText="1"/>
      <protection locked="0"/>
    </xf>
    <xf numFmtId="0" fontId="10" fillId="5" borderId="10" xfId="0" applyFont="1" applyFill="1" applyBorder="1" applyAlignment="1" applyProtection="1">
      <alignment horizontal="left" vertical="center" wrapText="1"/>
      <protection hidden="1"/>
    </xf>
    <xf numFmtId="0" fontId="0" fillId="5" borderId="0" xfId="0" applyFill="1" applyBorder="1" applyAlignment="1" applyProtection="1">
      <alignment horizontal="center" wrapText="1"/>
      <protection locked="0"/>
    </xf>
    <xf numFmtId="0" fontId="10" fillId="2" borderId="1" xfId="0" applyFont="1" applyFill="1" applyBorder="1" applyAlignment="1" applyProtection="1">
      <alignment horizontal="center" vertical="center"/>
      <protection locked="0"/>
    </xf>
    <xf numFmtId="0" fontId="10" fillId="5" borderId="17" xfId="0" applyFont="1" applyFill="1" applyBorder="1" applyAlignment="1" applyProtection="1">
      <alignment horizontal="left" vertical="center" wrapText="1"/>
      <protection locked="0"/>
    </xf>
    <xf numFmtId="0" fontId="10" fillId="5" borderId="18" xfId="0" applyFont="1" applyFill="1" applyBorder="1" applyAlignment="1" applyProtection="1">
      <alignment horizontal="left" vertical="center" wrapText="1"/>
      <protection locked="0"/>
    </xf>
    <xf numFmtId="0" fontId="0" fillId="5" borderId="18" xfId="0" applyFill="1" applyBorder="1" applyAlignment="1" applyProtection="1">
      <alignment horizontal="left" vertical="top" wrapText="1"/>
      <protection locked="0"/>
    </xf>
    <xf numFmtId="0" fontId="4" fillId="5" borderId="18" xfId="0" applyFont="1" applyFill="1" applyBorder="1" applyAlignment="1" applyProtection="1">
      <alignment wrapText="1"/>
      <protection locked="0"/>
    </xf>
    <xf numFmtId="0" fontId="10" fillId="5" borderId="10" xfId="0" applyFont="1" applyFill="1" applyBorder="1" applyAlignment="1" applyProtection="1">
      <alignment horizontal="left" vertical="center"/>
      <protection hidden="1"/>
    </xf>
    <xf numFmtId="0" fontId="10" fillId="5" borderId="10" xfId="0" applyFont="1" applyFill="1" applyBorder="1" applyAlignment="1" applyProtection="1">
      <alignment horizontal="left" vertical="center" wrapText="1"/>
      <protection hidden="1"/>
    </xf>
    <xf numFmtId="0" fontId="0" fillId="5" borderId="0" xfId="0" applyFill="1" applyBorder="1" applyAlignment="1" applyProtection="1">
      <alignment horizontal="center" wrapText="1"/>
      <protection locked="0"/>
    </xf>
    <xf numFmtId="0" fontId="0" fillId="5" borderId="2" xfId="0" applyFill="1" applyBorder="1" applyAlignment="1" applyProtection="1">
      <alignment horizontal="left" vertical="center" wrapText="1"/>
      <protection locked="0"/>
    </xf>
    <xf numFmtId="0" fontId="0" fillId="5" borderId="0" xfId="0" applyFill="1" applyBorder="1" applyAlignment="1" applyProtection="1">
      <alignment horizontal="left" wrapText="1"/>
      <protection locked="0"/>
    </xf>
    <xf numFmtId="0" fontId="4" fillId="5" borderId="6" xfId="0" applyFont="1" applyFill="1" applyBorder="1" applyAlignment="1" applyProtection="1">
      <alignment horizontal="center" wrapText="1"/>
      <protection locked="0"/>
    </xf>
    <xf numFmtId="0" fontId="11" fillId="5" borderId="5" xfId="0" applyFont="1" applyFill="1" applyBorder="1" applyAlignment="1" applyProtection="1">
      <alignment horizontal="center" wrapText="1"/>
      <protection locked="0"/>
    </xf>
    <xf numFmtId="9" fontId="0" fillId="0" borderId="1" xfId="0" applyNumberFormat="1" applyBorder="1" applyAlignment="1">
      <alignment horizontal="center"/>
    </xf>
    <xf numFmtId="1" fontId="23" fillId="0" borderId="1" xfId="0" applyNumberFormat="1" applyFont="1" applyBorder="1" applyAlignment="1">
      <alignment horizontal="center"/>
    </xf>
    <xf numFmtId="0" fontId="23" fillId="2" borderId="1" xfId="0" applyFont="1" applyFill="1" applyBorder="1" applyAlignment="1">
      <alignment vertical="center"/>
    </xf>
    <xf numFmtId="9" fontId="0" fillId="2" borderId="1" xfId="0" applyNumberFormat="1" applyFill="1" applyBorder="1" applyAlignment="1">
      <alignment horizontal="center"/>
    </xf>
    <xf numFmtId="0" fontId="0" fillId="0" borderId="1" xfId="0" quotePrefix="1" applyBorder="1" applyAlignment="1">
      <alignment horizontal="center"/>
    </xf>
    <xf numFmtId="0" fontId="0" fillId="0" borderId="1" xfId="0" applyBorder="1"/>
    <xf numFmtId="1" fontId="23" fillId="2" borderId="1" xfId="0" applyNumberFormat="1" applyFont="1" applyFill="1" applyBorder="1" applyAlignment="1">
      <alignment horizontal="center"/>
    </xf>
    <xf numFmtId="0" fontId="23" fillId="2" borderId="1" xfId="0" applyFont="1" applyFill="1" applyBorder="1"/>
    <xf numFmtId="0" fontId="20" fillId="0" borderId="1" xfId="0" applyFont="1" applyBorder="1" applyAlignment="1">
      <alignment horizontal="center"/>
    </xf>
    <xf numFmtId="0" fontId="6" fillId="2" borderId="1" xfId="0" applyFont="1" applyFill="1" applyBorder="1" applyAlignment="1">
      <alignment vertical="center"/>
    </xf>
    <xf numFmtId="0" fontId="6" fillId="2" borderId="1" xfId="0" applyFont="1" applyFill="1" applyBorder="1" applyAlignment="1">
      <alignment horizontal="right" vertical="center"/>
    </xf>
    <xf numFmtId="0" fontId="9" fillId="0" borderId="1" xfId="0" applyFont="1" applyBorder="1"/>
    <xf numFmtId="0" fontId="2" fillId="0" borderId="1" xfId="0" applyFont="1" applyBorder="1" applyAlignment="1">
      <alignment horizontal="center"/>
    </xf>
    <xf numFmtId="0" fontId="14" fillId="0" borderId="1" xfId="0" applyFont="1" applyBorder="1" applyAlignment="1">
      <alignment horizontal="center"/>
    </xf>
    <xf numFmtId="0" fontId="14" fillId="7" borderId="1" xfId="0" applyFont="1" applyFill="1" applyBorder="1" applyAlignment="1">
      <alignment horizontal="center"/>
    </xf>
    <xf numFmtId="2" fontId="2" fillId="0" borderId="1" xfId="0" applyNumberFormat="1" applyFont="1" applyBorder="1" applyAlignment="1">
      <alignment horizontal="center"/>
    </xf>
    <xf numFmtId="0" fontId="0" fillId="8" borderId="1" xfId="0" applyFill="1" applyBorder="1" applyAlignment="1">
      <alignment horizontal="center"/>
    </xf>
    <xf numFmtId="0" fontId="35" fillId="0" borderId="0" xfId="0" applyFont="1" applyFill="1" applyProtection="1">
      <protection locked="0"/>
    </xf>
    <xf numFmtId="0" fontId="33" fillId="0" borderId="0" xfId="2" applyFont="1" applyAlignment="1" applyProtection="1">
      <alignment vertical="center"/>
      <protection hidden="1"/>
    </xf>
    <xf numFmtId="0" fontId="30" fillId="2" borderId="0" xfId="0" applyFont="1" applyFill="1" applyBorder="1" applyAlignment="1" applyProtection="1">
      <alignment horizontal="left" vertical="top" wrapText="1"/>
      <protection locked="0"/>
    </xf>
    <xf numFmtId="0" fontId="30" fillId="2" borderId="2" xfId="0"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wrapText="1"/>
      <protection locked="0"/>
    </xf>
    <xf numFmtId="0" fontId="1" fillId="5" borderId="0" xfId="0" applyFont="1" applyFill="1" applyBorder="1" applyAlignment="1" applyProtection="1">
      <alignment horizontal="center" wrapText="1"/>
      <protection locked="0"/>
    </xf>
    <xf numFmtId="0" fontId="1" fillId="5" borderId="11" xfId="0" applyFont="1" applyFill="1" applyBorder="1" applyAlignment="1" applyProtection="1">
      <alignment horizontal="center" wrapText="1"/>
      <protection locked="0"/>
    </xf>
    <xf numFmtId="0" fontId="3" fillId="3" borderId="19" xfId="0" applyFont="1" applyFill="1" applyBorder="1" applyAlignment="1" applyProtection="1">
      <alignment horizontal="left" wrapText="1"/>
      <protection locked="0"/>
    </xf>
    <xf numFmtId="0" fontId="3" fillId="3" borderId="25" xfId="0" applyFont="1" applyFill="1" applyBorder="1" applyAlignment="1" applyProtection="1">
      <alignment horizontal="left" wrapText="1"/>
      <protection locked="0"/>
    </xf>
    <xf numFmtId="0" fontId="3" fillId="3" borderId="20"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3" fillId="3" borderId="3" xfId="0" applyFont="1" applyFill="1" applyBorder="1" applyAlignment="1" applyProtection="1">
      <alignment horizontal="left" wrapText="1"/>
      <protection locked="0"/>
    </xf>
    <xf numFmtId="0" fontId="3" fillId="3" borderId="12" xfId="0" applyFont="1" applyFill="1" applyBorder="1" applyAlignment="1" applyProtection="1">
      <alignment horizontal="left" wrapText="1"/>
      <protection locked="0"/>
    </xf>
    <xf numFmtId="0" fontId="2" fillId="5" borderId="10"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5" borderId="11" xfId="0" applyFont="1" applyFill="1" applyBorder="1" applyAlignment="1" applyProtection="1">
      <alignment horizontal="center" wrapText="1"/>
      <protection locked="0"/>
    </xf>
    <xf numFmtId="0" fontId="2" fillId="3" borderId="19" xfId="0" applyFont="1" applyFill="1" applyBorder="1" applyAlignment="1" applyProtection="1">
      <alignment horizontal="left" wrapText="1"/>
      <protection locked="0"/>
    </xf>
    <xf numFmtId="0" fontId="2" fillId="3" borderId="25" xfId="0" applyFont="1" applyFill="1" applyBorder="1" applyAlignment="1" applyProtection="1">
      <alignment horizontal="left" wrapText="1"/>
      <protection locked="0"/>
    </xf>
    <xf numFmtId="0" fontId="2" fillId="3" borderId="20" xfId="0" applyFont="1" applyFill="1" applyBorder="1" applyAlignment="1" applyProtection="1">
      <alignment horizontal="left" wrapText="1"/>
      <protection locked="0"/>
    </xf>
    <xf numFmtId="0" fontId="2" fillId="3" borderId="7" xfId="0" applyFont="1" applyFill="1" applyBorder="1" applyAlignment="1" applyProtection="1">
      <alignment horizontal="left" wrapText="1"/>
      <protection locked="0"/>
    </xf>
    <xf numFmtId="0" fontId="2" fillId="3" borderId="8" xfId="0" applyFont="1" applyFill="1" applyBorder="1" applyAlignment="1" applyProtection="1">
      <alignment horizontal="left" wrapText="1"/>
      <protection locked="0"/>
    </xf>
    <xf numFmtId="0" fontId="2" fillId="3" borderId="9" xfId="0" applyFont="1" applyFill="1" applyBorder="1" applyAlignment="1" applyProtection="1">
      <alignment horizontal="left" wrapText="1"/>
      <protection locked="0"/>
    </xf>
    <xf numFmtId="0" fontId="13" fillId="6" borderId="7" xfId="0" applyFont="1" applyFill="1" applyBorder="1" applyAlignment="1" applyProtection="1">
      <alignment horizontal="center" wrapText="1"/>
      <protection hidden="1"/>
    </xf>
    <xf numFmtId="0" fontId="13" fillId="6" borderId="9" xfId="0" applyFont="1" applyFill="1" applyBorder="1" applyAlignment="1" applyProtection="1">
      <alignment horizontal="center" wrapText="1"/>
      <protection hidden="1"/>
    </xf>
    <xf numFmtId="0" fontId="13" fillId="6" borderId="19" xfId="0" applyFont="1" applyFill="1" applyBorder="1" applyAlignment="1" applyProtection="1">
      <alignment horizontal="center" wrapText="1"/>
      <protection hidden="1"/>
    </xf>
    <xf numFmtId="0" fontId="13" fillId="6" borderId="20" xfId="0" applyFont="1" applyFill="1" applyBorder="1" applyAlignment="1" applyProtection="1">
      <alignment horizontal="center" wrapText="1"/>
      <protection hidden="1"/>
    </xf>
    <xf numFmtId="0" fontId="2" fillId="5" borderId="14" xfId="0" applyFont="1" applyFill="1" applyBorder="1" applyAlignment="1" applyProtection="1">
      <alignment horizontal="center" wrapText="1"/>
      <protection locked="0"/>
    </xf>
    <xf numFmtId="0" fontId="2" fillId="5" borderId="5" xfId="0" applyFont="1" applyFill="1" applyBorder="1" applyAlignment="1" applyProtection="1">
      <alignment horizontal="center" wrapText="1"/>
      <protection locked="0"/>
    </xf>
    <xf numFmtId="0" fontId="2" fillId="5" borderId="15" xfId="0" applyFont="1" applyFill="1" applyBorder="1" applyAlignment="1" applyProtection="1">
      <alignment horizontal="center" wrapText="1"/>
      <protection locked="0"/>
    </xf>
    <xf numFmtId="0" fontId="2" fillId="5" borderId="7" xfId="0" applyFont="1" applyFill="1" applyBorder="1" applyAlignment="1" applyProtection="1">
      <alignment horizontal="center" wrapText="1"/>
      <protection locked="0"/>
    </xf>
    <xf numFmtId="0" fontId="2" fillId="5" borderId="8" xfId="0" applyFont="1" applyFill="1" applyBorder="1" applyAlignment="1" applyProtection="1">
      <alignment horizontal="center" wrapText="1"/>
      <protection locked="0"/>
    </xf>
    <xf numFmtId="0" fontId="2" fillId="5" borderId="9" xfId="0" applyFont="1" applyFill="1" applyBorder="1" applyAlignment="1" applyProtection="1">
      <alignment horizontal="center" wrapText="1"/>
      <protection locked="0"/>
    </xf>
    <xf numFmtId="15" fontId="27" fillId="2" borderId="0" xfId="0" applyNumberFormat="1" applyFont="1" applyFill="1" applyBorder="1" applyAlignment="1" applyProtection="1">
      <alignment horizontal="left" vertical="center"/>
      <protection locked="0"/>
    </xf>
    <xf numFmtId="0" fontId="3" fillId="3" borderId="27"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8" xfId="0" applyFont="1" applyFill="1" applyBorder="1" applyAlignment="1" applyProtection="1">
      <alignment horizontal="left" vertical="top" wrapText="1"/>
      <protection locked="0"/>
    </xf>
    <xf numFmtId="0" fontId="33" fillId="0" borderId="0" xfId="2" applyFont="1" applyAlignment="1" applyProtection="1">
      <alignment horizontal="center" vertical="center" wrapText="1"/>
      <protection hidden="1"/>
    </xf>
    <xf numFmtId="0" fontId="28" fillId="0" borderId="0" xfId="0" applyFont="1" applyBorder="1" applyAlignment="1" applyProtection="1">
      <alignment horizontal="left" vertical="top" wrapText="1"/>
      <protection locked="0"/>
    </xf>
    <xf numFmtId="1" fontId="29" fillId="6" borderId="21" xfId="0" applyNumberFormat="1" applyFont="1" applyFill="1" applyBorder="1" applyAlignment="1" applyProtection="1">
      <alignment horizontal="center" wrapText="1"/>
      <protection hidden="1"/>
    </xf>
    <xf numFmtId="1" fontId="29" fillId="6" borderId="22" xfId="0" applyNumberFormat="1" applyFont="1" applyFill="1" applyBorder="1" applyAlignment="1" applyProtection="1">
      <alignment horizontal="center" wrapText="1"/>
      <protection hidden="1"/>
    </xf>
    <xf numFmtId="0" fontId="29" fillId="6" borderId="17" xfId="0" applyFont="1" applyFill="1" applyBorder="1" applyAlignment="1" applyProtection="1">
      <alignment horizontal="center" vertical="center" wrapText="1"/>
      <protection hidden="1"/>
    </xf>
    <xf numFmtId="0" fontId="29" fillId="6" borderId="1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9" fillId="4" borderId="19"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20" fillId="5" borderId="0" xfId="0" applyFont="1" applyFill="1" applyBorder="1" applyAlignment="1" applyProtection="1">
      <alignment horizontal="left" vertical="center"/>
      <protection hidden="1"/>
    </xf>
    <xf numFmtId="0" fontId="19" fillId="5" borderId="10" xfId="0" applyFont="1" applyFill="1" applyBorder="1" applyAlignment="1" applyProtection="1">
      <alignment horizontal="left" vertical="center" wrapText="1"/>
      <protection hidden="1"/>
    </xf>
    <xf numFmtId="0" fontId="19" fillId="5" borderId="0" xfId="0" applyFont="1" applyFill="1" applyBorder="1" applyAlignment="1" applyProtection="1">
      <alignment horizontal="left" vertical="center" wrapText="1"/>
      <protection hidden="1"/>
    </xf>
    <xf numFmtId="0" fontId="19" fillId="5" borderId="11" xfId="0" applyFont="1" applyFill="1" applyBorder="1" applyAlignment="1" applyProtection="1">
      <alignment horizontal="left" vertical="center" wrapText="1"/>
      <protection hidden="1"/>
    </xf>
    <xf numFmtId="15" fontId="32" fillId="2" borderId="0" xfId="0" applyNumberFormat="1" applyFont="1" applyFill="1" applyBorder="1" applyAlignment="1" applyProtection="1">
      <alignment horizontal="left" vertical="center"/>
      <protection locked="0"/>
    </xf>
    <xf numFmtId="0" fontId="31" fillId="2" borderId="0" xfId="0" applyFont="1" applyFill="1" applyBorder="1" applyAlignment="1" applyProtection="1">
      <alignment horizontal="left" vertical="center" wrapText="1"/>
      <protection hidden="1"/>
    </xf>
    <xf numFmtId="0" fontId="0" fillId="5" borderId="1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0" fillId="5" borderId="11" xfId="0" applyFill="1" applyBorder="1" applyAlignment="1" applyProtection="1">
      <alignment horizontal="center" wrapText="1"/>
      <protection locked="0"/>
    </xf>
    <xf numFmtId="0" fontId="20" fillId="5" borderId="0"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66"/>
      <color rgb="FFFF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209550</xdr:rowOff>
    </xdr:from>
    <xdr:to>
      <xdr:col>0</xdr:col>
      <xdr:colOff>2009775</xdr:colOff>
      <xdr:row>1</xdr:row>
      <xdr:rowOff>161925</xdr:rowOff>
    </xdr:to>
    <xdr:pic>
      <xdr:nvPicPr>
        <xdr:cNvPr id="3" name="Picture 10" descr="A picture containing drawing&#10;&#10;Description automatically generated">
          <a:extLst>
            <a:ext uri="{FF2B5EF4-FFF2-40B4-BE49-F238E27FC236}">
              <a16:creationId xmlns:a16="http://schemas.microsoft.com/office/drawing/2014/main" id="{F94B6FCE-4D5F-DE53-5298-650A8DCF94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09550"/>
          <a:ext cx="1828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24"/>
  <sheetViews>
    <sheetView showGridLines="0" tabSelected="1" view="pageLayout" zoomScaleNormal="100" workbookViewId="0">
      <selection activeCell="A51" sqref="A51"/>
    </sheetView>
  </sheetViews>
  <sheetFormatPr defaultColWidth="9.1796875" defaultRowHeight="14.5"/>
  <cols>
    <col min="1" max="1" width="31.7265625" style="39" customWidth="1"/>
    <col min="2" max="2" width="26.453125" style="39" hidden="1" customWidth="1"/>
    <col min="3" max="4" width="4.7265625" style="36" customWidth="1"/>
    <col min="5" max="5" width="16.54296875" style="36" customWidth="1"/>
    <col min="6" max="6" width="4.453125" style="36" customWidth="1"/>
    <col min="7" max="7" width="21.7265625" style="36" customWidth="1"/>
    <col min="8" max="8" width="4.54296875" style="98" customWidth="1"/>
    <col min="9" max="9" width="6.26953125" style="99" customWidth="1"/>
    <col min="10" max="10" width="3.1796875" style="99" customWidth="1"/>
    <col min="11" max="11" width="10" style="36" hidden="1" customWidth="1"/>
    <col min="12" max="12" width="17.1796875" style="36" hidden="1" customWidth="1"/>
    <col min="13" max="13" width="11.26953125" style="37" hidden="1" customWidth="1"/>
    <col min="14" max="14" width="9.1796875" style="36" customWidth="1"/>
    <col min="15" max="16384" width="9.1796875" style="36"/>
  </cols>
  <sheetData>
    <row r="1" spans="1:12" ht="41.25" customHeight="1">
      <c r="B1" s="155"/>
      <c r="C1" s="191" t="s">
        <v>119</v>
      </c>
      <c r="D1" s="191"/>
      <c r="E1" s="191"/>
      <c r="F1" s="191"/>
      <c r="G1" s="191"/>
      <c r="H1" s="191"/>
      <c r="I1" s="191"/>
      <c r="J1" s="191"/>
      <c r="K1" s="35"/>
    </row>
    <row r="2" spans="1:12" ht="32.25" customHeight="1">
      <c r="A2" s="118"/>
      <c r="B2" s="38"/>
      <c r="C2" s="191"/>
      <c r="D2" s="191"/>
      <c r="E2" s="191"/>
      <c r="F2" s="191"/>
      <c r="G2" s="191"/>
      <c r="H2" s="191"/>
      <c r="I2" s="191"/>
      <c r="J2" s="191"/>
    </row>
    <row r="3" spans="1:12" ht="4.5" customHeight="1" thickBot="1">
      <c r="A3" s="40"/>
      <c r="B3" s="40"/>
      <c r="C3" s="41"/>
      <c r="D3" s="41"/>
      <c r="E3" s="41"/>
      <c r="F3" s="41"/>
      <c r="G3" s="41"/>
      <c r="H3" s="41"/>
      <c r="I3" s="41"/>
      <c r="J3" s="41"/>
    </row>
    <row r="4" spans="1:12" ht="18" customHeight="1" thickBot="1">
      <c r="A4" s="200" t="s">
        <v>120</v>
      </c>
      <c r="B4" s="201"/>
      <c r="C4" s="201"/>
      <c r="D4" s="201"/>
      <c r="E4" s="201"/>
      <c r="F4" s="201"/>
      <c r="G4" s="201"/>
      <c r="H4" s="201"/>
      <c r="I4" s="201"/>
      <c r="J4" s="202"/>
    </row>
    <row r="5" spans="1:12" ht="5.25" customHeight="1">
      <c r="A5" s="42"/>
      <c r="B5" s="43"/>
      <c r="C5" s="44"/>
      <c r="D5" s="44"/>
      <c r="E5" s="44"/>
      <c r="F5" s="44"/>
      <c r="G5" s="44"/>
      <c r="H5" s="44"/>
      <c r="I5" s="44"/>
      <c r="J5" s="45"/>
    </row>
    <row r="6" spans="1:12" ht="15" customHeight="1">
      <c r="A6" s="46" t="s">
        <v>5</v>
      </c>
      <c r="B6" s="48"/>
      <c r="C6" s="187"/>
      <c r="D6" s="187"/>
      <c r="E6" s="187"/>
      <c r="F6" s="187"/>
      <c r="G6" s="187"/>
      <c r="H6" s="187"/>
      <c r="I6" s="47"/>
      <c r="J6" s="50"/>
    </row>
    <row r="7" spans="1:12" ht="5.25" customHeight="1">
      <c r="A7" s="46"/>
      <c r="B7" s="47"/>
      <c r="C7" s="48"/>
      <c r="D7" s="48"/>
      <c r="E7" s="48"/>
      <c r="F7" s="48"/>
      <c r="G7" s="48"/>
      <c r="H7" s="49"/>
      <c r="I7" s="47"/>
      <c r="J7" s="50"/>
    </row>
    <row r="8" spans="1:12" ht="15" customHeight="1">
      <c r="A8" s="46" t="s">
        <v>2</v>
      </c>
      <c r="B8" s="48"/>
      <c r="C8" s="187"/>
      <c r="D8" s="187"/>
      <c r="E8" s="187"/>
      <c r="F8" s="187"/>
      <c r="G8" s="187"/>
      <c r="H8" s="187"/>
      <c r="I8" s="47"/>
      <c r="J8" s="50"/>
    </row>
    <row r="9" spans="1:12" ht="5.25" customHeight="1">
      <c r="A9" s="46"/>
      <c r="B9" s="47"/>
      <c r="C9" s="48"/>
      <c r="D9" s="48"/>
      <c r="E9" s="48"/>
      <c r="F9" s="48"/>
      <c r="G9" s="48"/>
      <c r="H9" s="49"/>
      <c r="I9" s="47"/>
      <c r="J9" s="50"/>
    </row>
    <row r="10" spans="1:12" ht="15" customHeight="1">
      <c r="A10" s="46" t="s">
        <v>4</v>
      </c>
      <c r="B10" s="48"/>
      <c r="C10" s="187"/>
      <c r="D10" s="187"/>
      <c r="E10" s="187"/>
      <c r="F10" s="187"/>
      <c r="G10" s="187"/>
      <c r="H10" s="187"/>
      <c r="I10" s="47"/>
      <c r="J10" s="50"/>
    </row>
    <row r="11" spans="1:12" ht="5.25" customHeight="1">
      <c r="A11" s="51"/>
      <c r="B11" s="48"/>
      <c r="C11" s="48"/>
      <c r="D11" s="48"/>
      <c r="E11" s="48"/>
      <c r="F11" s="48"/>
      <c r="G11" s="48"/>
      <c r="H11" s="49"/>
      <c r="I11" s="47"/>
      <c r="J11" s="50"/>
    </row>
    <row r="12" spans="1:12" ht="15" customHeight="1">
      <c r="A12" s="46" t="s">
        <v>49</v>
      </c>
      <c r="B12" s="48"/>
      <c r="C12" s="187"/>
      <c r="D12" s="187"/>
      <c r="E12" s="187"/>
      <c r="F12" s="187"/>
      <c r="G12" s="187"/>
      <c r="H12" s="187"/>
      <c r="I12" s="47"/>
      <c r="J12" s="50"/>
    </row>
    <row r="13" spans="1:12" ht="5.25" customHeight="1">
      <c r="A13" s="51"/>
      <c r="B13" s="48"/>
      <c r="C13" s="48"/>
      <c r="D13" s="48"/>
      <c r="E13" s="48"/>
      <c r="F13" s="48"/>
      <c r="G13" s="48"/>
      <c r="H13" s="49"/>
      <c r="I13" s="47"/>
      <c r="J13" s="50"/>
    </row>
    <row r="14" spans="1:12" ht="33" customHeight="1">
      <c r="A14" s="46" t="s">
        <v>3</v>
      </c>
      <c r="B14" s="47"/>
      <c r="C14" s="207"/>
      <c r="D14" s="207"/>
      <c r="E14" s="207"/>
      <c r="F14" s="207"/>
      <c r="G14" s="207"/>
      <c r="H14" s="207"/>
      <c r="I14" s="47"/>
      <c r="J14" s="50"/>
    </row>
    <row r="15" spans="1:12" ht="5.25" customHeight="1">
      <c r="A15" s="51"/>
      <c r="B15" s="48"/>
      <c r="C15" s="48"/>
      <c r="D15" s="48"/>
      <c r="E15" s="48"/>
      <c r="F15" s="48"/>
      <c r="G15" s="48"/>
      <c r="H15" s="49"/>
      <c r="I15" s="47"/>
      <c r="J15" s="50"/>
    </row>
    <row r="16" spans="1:12" ht="15" customHeight="1">
      <c r="A16" s="52" t="s">
        <v>8</v>
      </c>
      <c r="B16" s="53"/>
      <c r="C16" s="115"/>
      <c r="D16" s="203" t="s">
        <v>83</v>
      </c>
      <c r="E16" s="203"/>
      <c r="F16" s="116"/>
      <c r="G16" s="103" t="s">
        <v>84</v>
      </c>
      <c r="H16" s="116"/>
      <c r="I16" s="212" t="s">
        <v>121</v>
      </c>
      <c r="J16" s="213"/>
      <c r="K16" s="3"/>
      <c r="L16" s="3"/>
    </row>
    <row r="17" spans="1:12" ht="5.25" customHeight="1">
      <c r="A17" s="204"/>
      <c r="B17" s="205"/>
      <c r="C17" s="205"/>
      <c r="D17" s="205"/>
      <c r="E17" s="205"/>
      <c r="F17" s="205"/>
      <c r="G17" s="205"/>
      <c r="H17" s="205"/>
      <c r="I17" s="205"/>
      <c r="J17" s="206"/>
      <c r="K17" s="3"/>
      <c r="L17" s="3"/>
    </row>
    <row r="18" spans="1:12" ht="15" customHeight="1">
      <c r="A18" s="104"/>
      <c r="B18" s="105"/>
      <c r="C18" s="115"/>
      <c r="D18" s="203" t="s">
        <v>48</v>
      </c>
      <c r="E18" s="203"/>
      <c r="F18" s="208"/>
      <c r="G18" s="208"/>
      <c r="H18" s="208"/>
      <c r="I18" s="105"/>
      <c r="J18" s="106"/>
      <c r="K18" s="3"/>
      <c r="L18" s="3"/>
    </row>
    <row r="19" spans="1:12" ht="5.25" customHeight="1">
      <c r="A19" s="104"/>
      <c r="B19" s="105"/>
      <c r="C19" s="105"/>
      <c r="D19" s="105"/>
      <c r="E19" s="105"/>
      <c r="F19" s="105"/>
      <c r="G19" s="107"/>
      <c r="H19" s="105"/>
      <c r="I19" s="105"/>
      <c r="J19" s="106"/>
      <c r="K19" s="3"/>
      <c r="L19" s="3"/>
    </row>
    <row r="20" spans="1:12" ht="15" customHeight="1">
      <c r="A20" s="46" t="s">
        <v>7</v>
      </c>
      <c r="B20" s="48"/>
      <c r="C20" s="187"/>
      <c r="D20" s="187"/>
      <c r="E20" s="187"/>
      <c r="F20" s="187"/>
      <c r="G20" s="187"/>
      <c r="H20" s="187"/>
      <c r="I20" s="47"/>
      <c r="J20" s="50"/>
    </row>
    <row r="21" spans="1:12" ht="5.25" customHeight="1">
      <c r="A21" s="52"/>
      <c r="B21" s="53"/>
      <c r="C21" s="48"/>
      <c r="D21" s="48"/>
      <c r="E21" s="48"/>
      <c r="F21" s="48"/>
      <c r="G21" s="48"/>
      <c r="H21" s="53"/>
      <c r="I21" s="53"/>
      <c r="J21" s="54"/>
      <c r="K21" s="3"/>
      <c r="L21" s="3"/>
    </row>
    <row r="22" spans="1:12" ht="15" customHeight="1">
      <c r="A22" s="46" t="s">
        <v>6</v>
      </c>
      <c r="B22" s="48"/>
      <c r="C22" s="187"/>
      <c r="D22" s="187"/>
      <c r="E22" s="187"/>
      <c r="F22" s="187"/>
      <c r="G22" s="187"/>
      <c r="H22" s="187"/>
      <c r="I22" s="47"/>
      <c r="J22" s="50"/>
    </row>
    <row r="23" spans="1:12" ht="5.25" customHeight="1">
      <c r="A23" s="52"/>
      <c r="B23" s="53"/>
      <c r="C23" s="53"/>
      <c r="D23" s="53"/>
      <c r="E23" s="53"/>
      <c r="F23" s="53"/>
      <c r="G23" s="53"/>
      <c r="H23" s="53"/>
      <c r="I23" s="55"/>
      <c r="J23" s="56"/>
      <c r="K23" s="3"/>
      <c r="L23" s="3"/>
    </row>
    <row r="24" spans="1:12" ht="15" customHeight="1">
      <c r="A24" s="46" t="s">
        <v>80</v>
      </c>
      <c r="B24" s="48"/>
      <c r="C24" s="187"/>
      <c r="D24" s="187" t="s">
        <v>9</v>
      </c>
      <c r="E24" s="187"/>
      <c r="F24" s="187"/>
      <c r="G24" s="187" t="s">
        <v>10</v>
      </c>
      <c r="H24" s="187"/>
      <c r="I24" s="47"/>
      <c r="J24" s="50"/>
    </row>
    <row r="25" spans="1:12" ht="5.25" customHeight="1">
      <c r="A25" s="57"/>
      <c r="B25" s="58"/>
      <c r="C25" s="58"/>
      <c r="D25" s="58"/>
      <c r="E25" s="58"/>
      <c r="F25" s="58"/>
      <c r="G25" s="58"/>
      <c r="H25" s="58"/>
      <c r="I25" s="58"/>
      <c r="J25" s="59"/>
      <c r="K25" s="3"/>
      <c r="L25" s="3"/>
    </row>
    <row r="26" spans="1:12" ht="15" customHeight="1">
      <c r="A26" s="46" t="s">
        <v>31</v>
      </c>
      <c r="B26" s="48"/>
      <c r="C26" s="187"/>
      <c r="D26" s="187"/>
      <c r="E26" s="187"/>
      <c r="F26" s="187"/>
      <c r="G26" s="187"/>
      <c r="H26" s="187"/>
      <c r="I26" s="47"/>
      <c r="J26" s="50"/>
    </row>
    <row r="27" spans="1:12" ht="5.25" customHeight="1">
      <c r="A27" s="33"/>
      <c r="B27" s="5"/>
      <c r="C27" s="4"/>
      <c r="D27" s="4"/>
      <c r="E27" s="4"/>
      <c r="F27" s="4"/>
      <c r="G27" s="4"/>
      <c r="H27" s="58"/>
      <c r="I27" s="60"/>
      <c r="J27" s="61"/>
      <c r="K27" s="3"/>
      <c r="L27" s="3"/>
    </row>
    <row r="28" spans="1:12" ht="15" customHeight="1">
      <c r="A28" s="46" t="s">
        <v>32</v>
      </c>
      <c r="B28" s="48"/>
      <c r="C28" s="187"/>
      <c r="D28" s="187"/>
      <c r="E28" s="187"/>
      <c r="F28" s="187"/>
      <c r="G28" s="187"/>
      <c r="H28" s="187"/>
      <c r="I28" s="47"/>
      <c r="J28" s="50"/>
    </row>
    <row r="29" spans="1:12" ht="4.5" customHeight="1">
      <c r="A29" s="57"/>
      <c r="B29" s="58"/>
      <c r="C29" s="10"/>
      <c r="D29" s="10"/>
      <c r="E29" s="10"/>
      <c r="F29" s="10"/>
      <c r="G29" s="10"/>
      <c r="H29" s="10"/>
      <c r="I29" s="60"/>
      <c r="J29" s="61"/>
      <c r="K29" s="3"/>
      <c r="L29" s="3"/>
    </row>
    <row r="30" spans="1:12" ht="72" customHeight="1">
      <c r="A30" s="57" t="s">
        <v>81</v>
      </c>
      <c r="B30" s="58"/>
      <c r="C30" s="192"/>
      <c r="D30" s="192"/>
      <c r="E30" s="192"/>
      <c r="F30" s="192"/>
      <c r="G30" s="192"/>
      <c r="H30" s="192"/>
      <c r="I30" s="60"/>
      <c r="J30" s="61"/>
      <c r="K30" s="3"/>
      <c r="L30" s="3"/>
    </row>
    <row r="31" spans="1:12" ht="11.25" customHeight="1">
      <c r="A31" s="117"/>
      <c r="B31" s="117"/>
      <c r="C31" s="117"/>
      <c r="D31" s="117"/>
      <c r="E31" s="117"/>
      <c r="F31" s="117"/>
      <c r="G31" s="117"/>
      <c r="H31" s="117"/>
      <c r="I31" s="117"/>
      <c r="J31" s="117"/>
      <c r="K31" s="3"/>
      <c r="L31" s="3"/>
    </row>
    <row r="32" spans="1:12" ht="21" customHeight="1" thickBot="1">
      <c r="A32" s="119"/>
      <c r="B32" s="120"/>
      <c r="C32" s="120"/>
      <c r="D32" s="120"/>
      <c r="E32" s="120" t="s">
        <v>11</v>
      </c>
      <c r="F32" s="120"/>
      <c r="G32" s="120"/>
      <c r="H32" s="120"/>
      <c r="I32" s="120"/>
      <c r="J32" s="121"/>
      <c r="K32" s="3"/>
      <c r="L32" s="3"/>
    </row>
    <row r="33" spans="1:13" ht="18.5">
      <c r="A33" s="197" t="s">
        <v>77</v>
      </c>
      <c r="B33" s="198"/>
      <c r="C33" s="198"/>
      <c r="D33" s="198"/>
      <c r="E33" s="198"/>
      <c r="F33" s="198"/>
      <c r="G33" s="198"/>
      <c r="H33" s="199"/>
      <c r="I33" s="193">
        <f>I37</f>
        <v>0</v>
      </c>
      <c r="J33" s="194"/>
      <c r="K33" s="62" t="e">
        <f>B37+#REF!</f>
        <v>#REF!</v>
      </c>
      <c r="L33" s="3">
        <f>IF(C37="N/A",0,10)</f>
        <v>10</v>
      </c>
    </row>
    <row r="34" spans="1:13" ht="4.5" customHeight="1">
      <c r="A34" s="109"/>
      <c r="B34" s="63"/>
      <c r="C34" s="64"/>
      <c r="D34" s="64"/>
      <c r="E34" s="64"/>
      <c r="F34" s="64"/>
      <c r="G34" s="64"/>
      <c r="H34" s="110"/>
      <c r="I34" s="136"/>
      <c r="J34" s="111"/>
      <c r="K34" s="3"/>
      <c r="L34" s="3"/>
      <c r="M34" s="62"/>
    </row>
    <row r="35" spans="1:13" ht="36" customHeight="1">
      <c r="A35" s="130" t="s">
        <v>47</v>
      </c>
      <c r="B35" s="77"/>
      <c r="C35" s="77"/>
      <c r="D35" s="156"/>
      <c r="E35" s="156"/>
      <c r="F35" s="156"/>
      <c r="G35" s="156"/>
      <c r="H35" s="77"/>
      <c r="I35" s="77"/>
      <c r="J35" s="78"/>
      <c r="K35" s="3"/>
      <c r="L35" s="3"/>
      <c r="M35" s="62"/>
    </row>
    <row r="36" spans="1:13" ht="4.5" customHeight="1">
      <c r="A36" s="133"/>
      <c r="B36" s="10"/>
      <c r="C36" s="134"/>
      <c r="D36" s="134"/>
      <c r="E36" s="134"/>
      <c r="F36" s="134"/>
      <c r="G36" s="134"/>
      <c r="H36" s="65"/>
      <c r="I36" s="66"/>
      <c r="J36" s="135"/>
      <c r="K36" s="3"/>
      <c r="L36" s="3"/>
      <c r="M36" s="62"/>
    </row>
    <row r="37" spans="1:13" ht="36" customHeight="1">
      <c r="A37" s="112" t="s">
        <v>53</v>
      </c>
      <c r="B37" s="5" t="str">
        <f>IF(C37="N/A","0","7")</f>
        <v>7</v>
      </c>
      <c r="C37" s="67"/>
      <c r="D37" s="157"/>
      <c r="E37" s="158"/>
      <c r="F37" s="158"/>
      <c r="G37" s="158"/>
      <c r="H37" s="68"/>
      <c r="I37" s="100">
        <f>IF(C37="",0,IF(C37=0,10,IF(C37=1,5,IF(C37=2,0,IF(C37=3,-5,IF(C37=4,-10,IF(C37=5,-15,IF(C37=6,-20,IF(C37=7,-25,IF(C37="N/A",0))))))))))</f>
        <v>0</v>
      </c>
      <c r="J37" s="113"/>
      <c r="K37" s="62" t="e">
        <f>K33/I33</f>
        <v>#REF!</v>
      </c>
      <c r="L37" s="3"/>
    </row>
    <row r="38" spans="1:13" ht="5.25" customHeight="1">
      <c r="A38" s="112"/>
      <c r="B38" s="5"/>
      <c r="C38" s="69"/>
      <c r="D38" s="70"/>
      <c r="E38" s="70"/>
      <c r="F38" s="15"/>
      <c r="G38" s="70"/>
      <c r="H38" s="71"/>
      <c r="I38" s="108"/>
      <c r="J38" s="114"/>
      <c r="K38" s="3"/>
      <c r="L38" s="3"/>
    </row>
    <row r="39" spans="1:13" ht="19" thickBot="1">
      <c r="A39" s="188" t="s">
        <v>21</v>
      </c>
      <c r="B39" s="189"/>
      <c r="C39" s="189"/>
      <c r="D39" s="189"/>
      <c r="E39" s="189"/>
      <c r="F39" s="189"/>
      <c r="G39" s="189"/>
      <c r="H39" s="190"/>
      <c r="I39" s="195">
        <f>IF(C41="NA", SUM(I42:I63), SUM(I41:I63))</f>
        <v>0</v>
      </c>
      <c r="J39" s="196"/>
      <c r="K39" s="3"/>
      <c r="L39" s="3"/>
      <c r="M39" s="37">
        <f>SUM(B41+B43+B45+B47+B49+B51+B53+B55+B57+B59+B61+B63)</f>
        <v>60</v>
      </c>
    </row>
    <row r="40" spans="1:13" ht="5.25" customHeight="1">
      <c r="A40" s="74"/>
      <c r="B40" s="75"/>
      <c r="C40" s="7"/>
      <c r="D40" s="7"/>
      <c r="E40" s="7"/>
      <c r="F40" s="7"/>
      <c r="G40" s="7"/>
      <c r="H40" s="65"/>
      <c r="I40" s="66"/>
      <c r="J40" s="76"/>
      <c r="K40" s="3"/>
      <c r="L40" s="3"/>
      <c r="M40" s="94"/>
    </row>
    <row r="41" spans="1:13" ht="36" customHeight="1">
      <c r="A41" s="131" t="s">
        <v>82</v>
      </c>
      <c r="B41" s="5" t="str">
        <f>IF(C41="N/A","0","5")</f>
        <v>5</v>
      </c>
      <c r="C41" s="125"/>
      <c r="D41" s="156"/>
      <c r="E41" s="156"/>
      <c r="F41" s="156"/>
      <c r="G41" s="156"/>
      <c r="H41" s="65"/>
      <c r="I41" s="101">
        <f>C41</f>
        <v>0</v>
      </c>
      <c r="J41" s="73"/>
      <c r="K41" s="3">
        <f>IF(C41="N/A",N/A,C41)</f>
        <v>0</v>
      </c>
      <c r="L41" s="3" t="b">
        <f>IF(I41="N/A",0)</f>
        <v>0</v>
      </c>
      <c r="M41" s="94"/>
    </row>
    <row r="42" spans="1:13" ht="5.25" customHeight="1">
      <c r="A42" s="79"/>
      <c r="B42" s="80"/>
      <c r="C42" s="80"/>
      <c r="D42" s="81"/>
      <c r="E42" s="81"/>
      <c r="F42" s="81"/>
      <c r="G42" s="81"/>
      <c r="H42" s="80"/>
      <c r="I42" s="80"/>
      <c r="J42" s="82"/>
      <c r="K42" s="3"/>
      <c r="L42" s="3"/>
    </row>
    <row r="43" spans="1:13" ht="36" customHeight="1">
      <c r="A43" s="123" t="s">
        <v>97</v>
      </c>
      <c r="B43" s="5" t="str">
        <f>IF(C43="N/A","0", "5")</f>
        <v>5</v>
      </c>
      <c r="C43" s="125"/>
      <c r="D43" s="156"/>
      <c r="E43" s="156"/>
      <c r="F43" s="156"/>
      <c r="G43" s="156"/>
      <c r="H43" s="65"/>
      <c r="I43" s="101">
        <f>C43</f>
        <v>0</v>
      </c>
      <c r="J43" s="73"/>
      <c r="K43" s="3">
        <f>IF(C43="N/A",N/A,C43)</f>
        <v>0</v>
      </c>
      <c r="L43" s="3" t="b">
        <f>IF(I43="N/A",0)</f>
        <v>0</v>
      </c>
    </row>
    <row r="44" spans="1:13" ht="5.25" customHeight="1">
      <c r="A44" s="33"/>
      <c r="B44" s="5"/>
      <c r="C44" s="72"/>
      <c r="D44" s="34"/>
      <c r="E44" s="34"/>
      <c r="F44" s="34"/>
      <c r="G44" s="34"/>
      <c r="H44" s="65"/>
      <c r="I44" s="83"/>
      <c r="J44" s="73"/>
      <c r="K44" s="3"/>
      <c r="L44" s="3"/>
    </row>
    <row r="45" spans="1:13" ht="60" customHeight="1">
      <c r="A45" s="123" t="s">
        <v>54</v>
      </c>
      <c r="B45" s="5" t="str">
        <f>IF(C45="N/A","0", "5")</f>
        <v>5</v>
      </c>
      <c r="C45" s="125"/>
      <c r="D45" s="156"/>
      <c r="E45" s="156"/>
      <c r="F45" s="156"/>
      <c r="G45" s="156"/>
      <c r="H45" s="65"/>
      <c r="I45" s="101">
        <f>C45</f>
        <v>0</v>
      </c>
      <c r="J45" s="73"/>
      <c r="K45" s="3">
        <f>IF(C45="N/A",N/A,C45)</f>
        <v>0</v>
      </c>
      <c r="L45" s="3" t="b">
        <f>IF(I45="N/A",0)</f>
        <v>0</v>
      </c>
    </row>
    <row r="46" spans="1:13" ht="5.25" customHeight="1">
      <c r="A46" s="33"/>
      <c r="B46" s="5"/>
      <c r="C46" s="124"/>
      <c r="D46" s="34"/>
      <c r="E46" s="34"/>
      <c r="F46" s="34"/>
      <c r="G46" s="34"/>
      <c r="H46" s="65"/>
      <c r="I46" s="83"/>
      <c r="J46" s="73"/>
      <c r="K46" s="3"/>
      <c r="L46" s="3"/>
    </row>
    <row r="47" spans="1:13" ht="48" customHeight="1">
      <c r="A47" s="123" t="s">
        <v>122</v>
      </c>
      <c r="B47" s="5" t="str">
        <f t="shared" ref="B47:B63" si="0">IF(C47="N/A","0", "5")</f>
        <v>5</v>
      </c>
      <c r="C47" s="125"/>
      <c r="D47" s="156"/>
      <c r="E47" s="156"/>
      <c r="F47" s="156"/>
      <c r="G47" s="156"/>
      <c r="H47" s="65"/>
      <c r="I47" s="101">
        <f>C47</f>
        <v>0</v>
      </c>
      <c r="J47" s="73"/>
      <c r="K47" s="3">
        <f>IF(C47="N/A",N/A,C47)</f>
        <v>0</v>
      </c>
      <c r="L47" s="3" t="b">
        <f>IF(I47="N/A",0)</f>
        <v>0</v>
      </c>
    </row>
    <row r="48" spans="1:13" ht="5.25" customHeight="1">
      <c r="A48" s="33"/>
      <c r="B48" s="5"/>
      <c r="C48" s="124"/>
      <c r="D48" s="34"/>
      <c r="E48" s="34"/>
      <c r="F48" s="34"/>
      <c r="G48" s="34"/>
      <c r="H48" s="65"/>
      <c r="I48" s="83"/>
      <c r="J48" s="73"/>
      <c r="K48" s="3"/>
      <c r="L48" s="3"/>
    </row>
    <row r="49" spans="1:12" ht="48">
      <c r="A49" s="123" t="s">
        <v>99</v>
      </c>
      <c r="B49" s="5" t="str">
        <f t="shared" si="0"/>
        <v>5</v>
      </c>
      <c r="C49" s="125"/>
      <c r="D49" s="156"/>
      <c r="E49" s="156"/>
      <c r="F49" s="156"/>
      <c r="G49" s="156"/>
      <c r="H49" s="65"/>
      <c r="I49" s="101">
        <f>C49</f>
        <v>0</v>
      </c>
      <c r="J49" s="73"/>
      <c r="K49" s="3">
        <f>IF(C49="N/A",N/A,C49)</f>
        <v>0</v>
      </c>
      <c r="L49" s="3" t="b">
        <f>IF(I49="N/A",0)</f>
        <v>0</v>
      </c>
    </row>
    <row r="50" spans="1:12" ht="5.25" customHeight="1">
      <c r="A50" s="33"/>
      <c r="B50" s="5"/>
      <c r="C50" s="124"/>
      <c r="D50" s="34"/>
      <c r="E50" s="34"/>
      <c r="F50" s="34"/>
      <c r="G50" s="34"/>
      <c r="H50" s="65"/>
      <c r="I50" s="83"/>
      <c r="J50" s="73"/>
      <c r="K50" s="3"/>
      <c r="L50" s="3"/>
    </row>
    <row r="51" spans="1:12" ht="72">
      <c r="A51" s="123" t="s">
        <v>98</v>
      </c>
      <c r="B51" s="5" t="str">
        <f t="shared" si="0"/>
        <v>5</v>
      </c>
      <c r="C51" s="125"/>
      <c r="D51" s="156"/>
      <c r="E51" s="156"/>
      <c r="F51" s="156"/>
      <c r="G51" s="156"/>
      <c r="H51" s="65"/>
      <c r="I51" s="101">
        <f>C51</f>
        <v>0</v>
      </c>
      <c r="J51" s="73"/>
      <c r="K51" s="3">
        <f>IF(C51="N/A",N/A,C51)</f>
        <v>0</v>
      </c>
      <c r="L51" s="3" t="b">
        <f t="shared" ref="L51:L63" si="1">IF(I51="N/A",0)</f>
        <v>0</v>
      </c>
    </row>
    <row r="52" spans="1:12" ht="5.25" customHeight="1">
      <c r="A52" s="33"/>
      <c r="B52" s="5"/>
      <c r="C52" s="124"/>
      <c r="D52" s="34"/>
      <c r="E52" s="34"/>
      <c r="F52" s="34"/>
      <c r="G52" s="34"/>
      <c r="H52" s="65"/>
      <c r="I52" s="83"/>
      <c r="J52" s="73"/>
      <c r="K52" s="3"/>
      <c r="L52" s="3"/>
    </row>
    <row r="53" spans="1:12" ht="36" customHeight="1">
      <c r="A53" s="123" t="s">
        <v>100</v>
      </c>
      <c r="B53" s="5" t="str">
        <f t="shared" si="0"/>
        <v>5</v>
      </c>
      <c r="C53" s="125"/>
      <c r="D53" s="156"/>
      <c r="E53" s="156"/>
      <c r="F53" s="156"/>
      <c r="G53" s="156"/>
      <c r="H53" s="65"/>
      <c r="I53" s="101">
        <f>C53</f>
        <v>0</v>
      </c>
      <c r="J53" s="73"/>
      <c r="K53" s="3">
        <f>IF(C53="N/A",N/A,C53)</f>
        <v>0</v>
      </c>
      <c r="L53" s="3" t="b">
        <f t="shared" si="1"/>
        <v>0</v>
      </c>
    </row>
    <row r="54" spans="1:12" ht="5.25" customHeight="1">
      <c r="A54" s="33"/>
      <c r="B54" s="5"/>
      <c r="C54" s="124"/>
      <c r="D54" s="34"/>
      <c r="E54" s="34"/>
      <c r="F54" s="34"/>
      <c r="G54" s="34"/>
      <c r="H54" s="65"/>
      <c r="I54" s="83"/>
      <c r="J54" s="73"/>
      <c r="K54" s="3"/>
      <c r="L54" s="3"/>
    </row>
    <row r="55" spans="1:12" ht="48">
      <c r="A55" s="123" t="s">
        <v>87</v>
      </c>
      <c r="B55" s="5" t="str">
        <f t="shared" si="0"/>
        <v>5</v>
      </c>
      <c r="C55" s="125"/>
      <c r="D55" s="156"/>
      <c r="E55" s="156"/>
      <c r="F55" s="156"/>
      <c r="G55" s="156"/>
      <c r="H55" s="65"/>
      <c r="I55" s="101">
        <f>C55</f>
        <v>0</v>
      </c>
      <c r="J55" s="73"/>
      <c r="K55" s="3">
        <f>IF(C55="N/A",N/A,C55)</f>
        <v>0</v>
      </c>
      <c r="L55" s="3" t="b">
        <f t="shared" si="1"/>
        <v>0</v>
      </c>
    </row>
    <row r="56" spans="1:12" ht="5.25" customHeight="1">
      <c r="A56" s="33"/>
      <c r="B56" s="5"/>
      <c r="C56" s="124"/>
      <c r="D56" s="34"/>
      <c r="E56" s="34"/>
      <c r="F56" s="34"/>
      <c r="G56" s="34"/>
      <c r="H56" s="65"/>
      <c r="I56" s="83"/>
      <c r="J56" s="73"/>
      <c r="K56" s="3"/>
      <c r="L56" s="3"/>
    </row>
    <row r="57" spans="1:12" ht="36" customHeight="1">
      <c r="A57" s="123" t="s">
        <v>101</v>
      </c>
      <c r="B57" s="5" t="str">
        <f t="shared" si="0"/>
        <v>5</v>
      </c>
      <c r="C57" s="125"/>
      <c r="D57" s="156"/>
      <c r="E57" s="156"/>
      <c r="F57" s="156"/>
      <c r="G57" s="156"/>
      <c r="H57" s="65"/>
      <c r="I57" s="101">
        <f>C57</f>
        <v>0</v>
      </c>
      <c r="J57" s="73"/>
      <c r="K57" s="3">
        <f>IF(C57="N/A",N/A,C57)</f>
        <v>0</v>
      </c>
      <c r="L57" s="3" t="b">
        <f t="shared" si="1"/>
        <v>0</v>
      </c>
    </row>
    <row r="58" spans="1:12" ht="5.25" customHeight="1">
      <c r="A58" s="33"/>
      <c r="B58" s="5"/>
      <c r="C58" s="124"/>
      <c r="D58" s="34"/>
      <c r="E58" s="34"/>
      <c r="F58" s="34"/>
      <c r="G58" s="34"/>
      <c r="H58" s="65"/>
      <c r="I58" s="83"/>
      <c r="J58" s="73"/>
      <c r="K58" s="3"/>
      <c r="L58" s="3"/>
    </row>
    <row r="59" spans="1:12" ht="66.75" customHeight="1">
      <c r="A59" s="123" t="s">
        <v>103</v>
      </c>
      <c r="B59" s="5" t="str">
        <f t="shared" si="0"/>
        <v>5</v>
      </c>
      <c r="C59" s="125"/>
      <c r="D59" s="156"/>
      <c r="E59" s="156"/>
      <c r="F59" s="156"/>
      <c r="G59" s="156"/>
      <c r="H59" s="65"/>
      <c r="I59" s="101">
        <f>C59</f>
        <v>0</v>
      </c>
      <c r="J59" s="73"/>
      <c r="K59" s="3">
        <f>IF(C59="N/A",N/A,C59)</f>
        <v>0</v>
      </c>
      <c r="L59" s="3" t="b">
        <f t="shared" si="1"/>
        <v>0</v>
      </c>
    </row>
    <row r="60" spans="1:12" ht="5.25" customHeight="1">
      <c r="A60" s="33"/>
      <c r="B60" s="5"/>
      <c r="C60" s="124"/>
      <c r="D60" s="34"/>
      <c r="E60" s="34"/>
      <c r="F60" s="34"/>
      <c r="G60" s="34"/>
      <c r="H60" s="65"/>
      <c r="I60" s="83"/>
      <c r="J60" s="73"/>
      <c r="K60" s="3"/>
      <c r="L60" s="3"/>
    </row>
    <row r="61" spans="1:12" ht="36" customHeight="1">
      <c r="A61" s="123" t="s">
        <v>102</v>
      </c>
      <c r="B61" s="5" t="str">
        <f t="shared" si="0"/>
        <v>5</v>
      </c>
      <c r="C61" s="125"/>
      <c r="D61" s="156"/>
      <c r="E61" s="156"/>
      <c r="F61" s="156"/>
      <c r="G61" s="156"/>
      <c r="H61" s="65"/>
      <c r="I61" s="101">
        <f>C61</f>
        <v>0</v>
      </c>
      <c r="J61" s="73"/>
      <c r="K61" s="3">
        <f>IF(C61="N/A",N/A,C61)</f>
        <v>0</v>
      </c>
      <c r="L61" s="3" t="b">
        <f t="shared" si="1"/>
        <v>0</v>
      </c>
    </row>
    <row r="62" spans="1:12" ht="5.25" customHeight="1">
      <c r="A62" s="33"/>
      <c r="B62" s="5"/>
      <c r="C62" s="124"/>
      <c r="D62" s="34"/>
      <c r="E62" s="34"/>
      <c r="F62" s="34"/>
      <c r="G62" s="34"/>
      <c r="H62" s="65"/>
      <c r="I62" s="83"/>
      <c r="J62" s="73"/>
      <c r="K62" s="3"/>
      <c r="L62" s="3"/>
    </row>
    <row r="63" spans="1:12" ht="36" customHeight="1">
      <c r="A63" s="123" t="s">
        <v>104</v>
      </c>
      <c r="B63" s="5" t="str">
        <f t="shared" si="0"/>
        <v>5</v>
      </c>
      <c r="C63" s="125"/>
      <c r="D63" s="156"/>
      <c r="E63" s="156"/>
      <c r="F63" s="156"/>
      <c r="G63" s="156"/>
      <c r="H63" s="65"/>
      <c r="I63" s="101">
        <f>C63</f>
        <v>0</v>
      </c>
      <c r="J63" s="73"/>
      <c r="K63" s="3">
        <f>IF(C63="N/A",N/A,C63)</f>
        <v>0</v>
      </c>
      <c r="L63" s="3" t="b">
        <f t="shared" si="1"/>
        <v>0</v>
      </c>
    </row>
    <row r="64" spans="1:12" ht="5.25" customHeight="1" thickBot="1">
      <c r="A64" s="33"/>
      <c r="B64" s="5"/>
      <c r="C64" s="124"/>
      <c r="D64" s="34"/>
      <c r="E64" s="34"/>
      <c r="F64" s="34"/>
      <c r="G64" s="34"/>
      <c r="H64" s="65"/>
      <c r="I64" s="83"/>
      <c r="J64" s="73"/>
      <c r="K64" s="3"/>
      <c r="L64" s="3"/>
    </row>
    <row r="65" spans="1:14" ht="15.75" customHeight="1" thickBot="1">
      <c r="A65" s="165" t="s">
        <v>18</v>
      </c>
      <c r="B65" s="166"/>
      <c r="C65" s="166"/>
      <c r="D65" s="166"/>
      <c r="E65" s="166"/>
      <c r="F65" s="166"/>
      <c r="G65" s="166"/>
      <c r="H65" s="167"/>
      <c r="I65" s="102">
        <f>IF(C67="NA", SUM(I69:I77), SUM(I67:I77))</f>
        <v>0</v>
      </c>
      <c r="J65" s="84"/>
      <c r="K65" s="3"/>
      <c r="L65" s="3"/>
    </row>
    <row r="66" spans="1:14" ht="5.25" customHeight="1">
      <c r="A66" s="6"/>
      <c r="B66" s="7"/>
      <c r="C66" s="7"/>
      <c r="D66" s="7"/>
      <c r="E66" s="7"/>
      <c r="F66" s="7"/>
      <c r="G66" s="7"/>
      <c r="H66" s="7"/>
      <c r="I66" s="85"/>
      <c r="J66" s="86"/>
      <c r="K66" s="3"/>
      <c r="L66" s="3"/>
    </row>
    <row r="67" spans="1:14" ht="60">
      <c r="A67" s="123" t="s">
        <v>88</v>
      </c>
      <c r="B67" s="5" t="str">
        <f>IF(C67="N/A","0", "5")</f>
        <v>5</v>
      </c>
      <c r="C67" s="125"/>
      <c r="D67" s="156"/>
      <c r="E67" s="156"/>
      <c r="F67" s="156"/>
      <c r="G67" s="156"/>
      <c r="H67" s="65"/>
      <c r="I67" s="101">
        <f>C67</f>
        <v>0</v>
      </c>
      <c r="J67" s="73"/>
      <c r="K67" s="3"/>
      <c r="L67" s="3" t="b">
        <f>IF(I67="N/A",0)</f>
        <v>0</v>
      </c>
      <c r="M67" s="37">
        <f>SUM(B67+B69+B71+B73+B75+B77)</f>
        <v>30</v>
      </c>
      <c r="N67" s="154"/>
    </row>
    <row r="68" spans="1:14" ht="5.25" customHeight="1">
      <c r="A68" s="33"/>
      <c r="B68" s="5"/>
      <c r="C68" s="124"/>
      <c r="D68" s="34"/>
      <c r="E68" s="34"/>
      <c r="F68" s="34"/>
      <c r="G68" s="34"/>
      <c r="H68" s="65"/>
      <c r="I68" s="83"/>
      <c r="J68" s="73"/>
      <c r="K68" s="3"/>
      <c r="L68" s="3"/>
    </row>
    <row r="69" spans="1:14" ht="36">
      <c r="A69" s="123" t="s">
        <v>89</v>
      </c>
      <c r="B69" s="5" t="str">
        <f t="shared" ref="B69:B77" si="2">IF(C69="N/A","0", "5")</f>
        <v>5</v>
      </c>
      <c r="C69" s="125"/>
      <c r="D69" s="156"/>
      <c r="E69" s="156"/>
      <c r="F69" s="156"/>
      <c r="G69" s="156"/>
      <c r="H69" s="65"/>
      <c r="I69" s="101">
        <f>C69</f>
        <v>0</v>
      </c>
      <c r="J69" s="73"/>
      <c r="K69" s="3"/>
      <c r="L69" s="3" t="b">
        <f>IF(I69="N/A",0)</f>
        <v>0</v>
      </c>
    </row>
    <row r="70" spans="1:14" ht="5.25" customHeight="1">
      <c r="A70" s="33"/>
      <c r="B70" s="5"/>
      <c r="C70" s="124"/>
      <c r="D70" s="34"/>
      <c r="E70" s="34"/>
      <c r="F70" s="34"/>
      <c r="G70" s="34"/>
      <c r="H70" s="65"/>
      <c r="I70" s="83"/>
      <c r="J70" s="73"/>
      <c r="K70" s="3"/>
      <c r="L70" s="3"/>
    </row>
    <row r="71" spans="1:14" ht="36" customHeight="1">
      <c r="A71" s="123" t="s">
        <v>55</v>
      </c>
      <c r="B71" s="5" t="str">
        <f t="shared" si="2"/>
        <v>5</v>
      </c>
      <c r="C71" s="125"/>
      <c r="D71" s="156"/>
      <c r="E71" s="156"/>
      <c r="F71" s="156"/>
      <c r="G71" s="156"/>
      <c r="H71" s="65"/>
      <c r="I71" s="101">
        <f>C71</f>
        <v>0</v>
      </c>
      <c r="J71" s="73"/>
      <c r="K71" s="3"/>
      <c r="L71" s="3" t="b">
        <f>IF(I71="N/A",0)</f>
        <v>0</v>
      </c>
    </row>
    <row r="72" spans="1:14" ht="5.25" customHeight="1">
      <c r="A72" s="33"/>
      <c r="B72" s="5"/>
      <c r="C72" s="124"/>
      <c r="D72" s="34"/>
      <c r="E72" s="34"/>
      <c r="F72" s="34"/>
      <c r="G72" s="34"/>
      <c r="H72" s="65"/>
      <c r="I72" s="83"/>
      <c r="J72" s="73"/>
      <c r="K72" s="3"/>
      <c r="L72" s="3"/>
    </row>
    <row r="73" spans="1:14" ht="36">
      <c r="A73" s="123" t="s">
        <v>56</v>
      </c>
      <c r="B73" s="5" t="str">
        <f t="shared" si="2"/>
        <v>5</v>
      </c>
      <c r="C73" s="125"/>
      <c r="D73" s="156"/>
      <c r="E73" s="156"/>
      <c r="F73" s="156"/>
      <c r="G73" s="156"/>
      <c r="H73" s="65"/>
      <c r="I73" s="101">
        <f>C73</f>
        <v>0</v>
      </c>
      <c r="J73" s="73"/>
      <c r="K73" s="3"/>
      <c r="L73" s="3" t="b">
        <f>IF(I73="N/A",0)</f>
        <v>0</v>
      </c>
    </row>
    <row r="74" spans="1:14" ht="5.25" customHeight="1">
      <c r="A74" s="33"/>
      <c r="B74" s="5"/>
      <c r="C74" s="124"/>
      <c r="D74" s="34"/>
      <c r="E74" s="34"/>
      <c r="F74" s="34"/>
      <c r="G74" s="34"/>
      <c r="H74" s="65"/>
      <c r="I74" s="83"/>
      <c r="J74" s="73"/>
      <c r="K74" s="3"/>
      <c r="L74" s="3"/>
    </row>
    <row r="75" spans="1:14" ht="60">
      <c r="A75" s="123" t="s">
        <v>90</v>
      </c>
      <c r="B75" s="5" t="str">
        <f t="shared" si="2"/>
        <v>5</v>
      </c>
      <c r="C75" s="125"/>
      <c r="D75" s="156"/>
      <c r="E75" s="156"/>
      <c r="F75" s="156"/>
      <c r="G75" s="156"/>
      <c r="H75" s="65"/>
      <c r="I75" s="101">
        <f>C75</f>
        <v>0</v>
      </c>
      <c r="J75" s="73"/>
      <c r="K75" s="3"/>
      <c r="L75" s="3" t="b">
        <f>IF(I75="N/A",0)</f>
        <v>0</v>
      </c>
    </row>
    <row r="76" spans="1:14" ht="5.25" customHeight="1">
      <c r="A76" s="33"/>
      <c r="B76" s="5"/>
      <c r="C76" s="124" t="s">
        <v>0</v>
      </c>
      <c r="D76" s="34"/>
      <c r="E76" s="34"/>
      <c r="F76" s="34"/>
      <c r="G76" s="34"/>
      <c r="H76" s="65"/>
      <c r="I76" s="83" t="s">
        <v>0</v>
      </c>
      <c r="J76" s="73"/>
      <c r="K76" s="3"/>
      <c r="L76" s="3"/>
    </row>
    <row r="77" spans="1:14" ht="36" customHeight="1">
      <c r="A77" s="123" t="s">
        <v>105</v>
      </c>
      <c r="B77" s="5" t="str">
        <f t="shared" si="2"/>
        <v>5</v>
      </c>
      <c r="C77" s="125"/>
      <c r="D77" s="156"/>
      <c r="E77" s="156"/>
      <c r="F77" s="156"/>
      <c r="G77" s="156"/>
      <c r="H77" s="65"/>
      <c r="I77" s="101">
        <f>C77</f>
        <v>0</v>
      </c>
      <c r="J77" s="73"/>
      <c r="K77" s="3"/>
      <c r="L77" s="3" t="b">
        <f>IF(I77="N/A",0)</f>
        <v>0</v>
      </c>
    </row>
    <row r="78" spans="1:14" ht="5.25" customHeight="1" thickBot="1">
      <c r="A78" s="33"/>
      <c r="B78" s="5"/>
      <c r="C78" s="124"/>
      <c r="D78" s="34"/>
      <c r="E78" s="34"/>
      <c r="F78" s="34"/>
      <c r="G78" s="34"/>
      <c r="H78" s="65"/>
      <c r="I78" s="83"/>
      <c r="J78" s="73"/>
      <c r="K78" s="3"/>
      <c r="L78" s="3"/>
    </row>
    <row r="79" spans="1:14" ht="16" thickBot="1">
      <c r="A79" s="162" t="s">
        <v>12</v>
      </c>
      <c r="B79" s="163"/>
      <c r="C79" s="163"/>
      <c r="D79" s="163"/>
      <c r="E79" s="163"/>
      <c r="F79" s="163"/>
      <c r="G79" s="163"/>
      <c r="H79" s="164"/>
      <c r="I79" s="179">
        <f>IF(C81="NA", SUM(I82:I93), SUM(I81:I93))</f>
        <v>0</v>
      </c>
      <c r="J79" s="180"/>
      <c r="K79" s="3">
        <f>IF(C79="N/A",N/A,C79)</f>
        <v>0</v>
      </c>
      <c r="L79" s="3">
        <f>IF(J67="NA", SUM(L69:L77), SUM(L67:L77))</f>
        <v>0</v>
      </c>
    </row>
    <row r="80" spans="1:14" ht="5.25" customHeight="1">
      <c r="A80" s="209"/>
      <c r="B80" s="210"/>
      <c r="C80" s="210"/>
      <c r="D80" s="210"/>
      <c r="E80" s="210"/>
      <c r="F80" s="210"/>
      <c r="G80" s="210"/>
      <c r="H80" s="210"/>
      <c r="I80" s="210"/>
      <c r="J80" s="211"/>
      <c r="K80" s="3"/>
    </row>
    <row r="81" spans="1:13" ht="36" customHeight="1">
      <c r="A81" s="123" t="s">
        <v>57</v>
      </c>
      <c r="B81" s="5" t="str">
        <f>IF(C81="N/A","0", "5")</f>
        <v>5</v>
      </c>
      <c r="C81" s="125"/>
      <c r="D81" s="156"/>
      <c r="E81" s="156"/>
      <c r="F81" s="156"/>
      <c r="G81" s="156"/>
      <c r="H81" s="65"/>
      <c r="I81" s="101">
        <f>C81</f>
        <v>0</v>
      </c>
      <c r="J81" s="73"/>
      <c r="K81" s="3">
        <f>IF(C81="N/A",N/A,C81)</f>
        <v>0</v>
      </c>
      <c r="L81" s="3" t="b">
        <f>IF(I81="N/A",0)</f>
        <v>0</v>
      </c>
      <c r="M81" s="37">
        <f>SUM(B81+B83+B85+B87+B89+B91+B93)</f>
        <v>35</v>
      </c>
    </row>
    <row r="82" spans="1:13" ht="5.25" customHeight="1">
      <c r="A82" s="33"/>
      <c r="B82" s="5"/>
      <c r="C82" s="124"/>
      <c r="D82" s="34"/>
      <c r="E82" s="34"/>
      <c r="F82" s="34"/>
      <c r="G82" s="34"/>
      <c r="H82" s="65"/>
      <c r="I82" s="83"/>
      <c r="J82" s="73"/>
      <c r="K82" s="3"/>
      <c r="L82" s="3"/>
    </row>
    <row r="83" spans="1:13" ht="36" customHeight="1">
      <c r="A83" s="123" t="s">
        <v>106</v>
      </c>
      <c r="B83" s="5" t="str">
        <f>IF(C83="N/A","0", "5")</f>
        <v>5</v>
      </c>
      <c r="C83" s="125"/>
      <c r="D83" s="156"/>
      <c r="E83" s="156"/>
      <c r="F83" s="156"/>
      <c r="G83" s="156"/>
      <c r="H83" s="65"/>
      <c r="I83" s="101">
        <f>C83</f>
        <v>0</v>
      </c>
      <c r="J83" s="73"/>
      <c r="K83" s="3">
        <f>IF(C83="N/A",N/A,C83)</f>
        <v>0</v>
      </c>
      <c r="L83" s="3" t="b">
        <f>IF(I83="N/A",0)</f>
        <v>0</v>
      </c>
    </row>
    <row r="84" spans="1:13" ht="5.25" customHeight="1">
      <c r="A84" s="33"/>
      <c r="B84" s="5"/>
      <c r="C84" s="124"/>
      <c r="D84" s="34"/>
      <c r="E84" s="34"/>
      <c r="F84" s="34"/>
      <c r="G84" s="34"/>
      <c r="H84" s="65"/>
      <c r="I84" s="83"/>
      <c r="J84" s="73"/>
      <c r="K84" s="3"/>
      <c r="L84" s="3"/>
    </row>
    <row r="85" spans="1:13" ht="36" customHeight="1">
      <c r="A85" s="123" t="s">
        <v>107</v>
      </c>
      <c r="B85" s="5" t="str">
        <f>IF(C85="N/A","0", "5")</f>
        <v>5</v>
      </c>
      <c r="C85" s="125"/>
      <c r="D85" s="156"/>
      <c r="E85" s="156"/>
      <c r="F85" s="156"/>
      <c r="G85" s="156"/>
      <c r="H85" s="65"/>
      <c r="I85" s="101">
        <f>C85</f>
        <v>0</v>
      </c>
      <c r="J85" s="73"/>
      <c r="K85" s="3">
        <f>IF(C85="N/A",N/A,C85)</f>
        <v>0</v>
      </c>
      <c r="L85" s="3" t="b">
        <f>IF(I85="N/A",0)</f>
        <v>0</v>
      </c>
    </row>
    <row r="86" spans="1:13" ht="5.25" customHeight="1">
      <c r="A86" s="33"/>
      <c r="B86" s="5"/>
      <c r="C86" s="124"/>
      <c r="D86" s="34"/>
      <c r="E86" s="34"/>
      <c r="F86" s="34"/>
      <c r="G86" s="34"/>
      <c r="H86" s="65"/>
      <c r="I86" s="83"/>
      <c r="J86" s="73"/>
      <c r="K86" s="3"/>
      <c r="L86" s="3"/>
    </row>
    <row r="87" spans="1:13" ht="36">
      <c r="A87" s="123" t="s">
        <v>91</v>
      </c>
      <c r="B87" s="5" t="str">
        <f>IF(C87="N/A","0", "5")</f>
        <v>5</v>
      </c>
      <c r="C87" s="125"/>
      <c r="D87" s="156"/>
      <c r="E87" s="156"/>
      <c r="F87" s="156"/>
      <c r="G87" s="156"/>
      <c r="H87" s="65"/>
      <c r="I87" s="101">
        <f>C87</f>
        <v>0</v>
      </c>
      <c r="J87" s="73"/>
      <c r="K87" s="3">
        <f>IF(C87="N/A",N/A,C87)</f>
        <v>0</v>
      </c>
      <c r="L87" s="3" t="b">
        <f>IF(I87="N/A",0)</f>
        <v>0</v>
      </c>
    </row>
    <row r="88" spans="1:13" ht="5.25" customHeight="1">
      <c r="A88" s="33"/>
      <c r="B88" s="5"/>
      <c r="C88" s="124"/>
      <c r="D88" s="34"/>
      <c r="E88" s="34"/>
      <c r="F88" s="34"/>
      <c r="G88" s="34"/>
      <c r="H88" s="65"/>
      <c r="I88" s="83"/>
      <c r="J88" s="73"/>
      <c r="K88" s="3"/>
      <c r="L88" s="3"/>
    </row>
    <row r="89" spans="1:13" ht="48" customHeight="1">
      <c r="A89" s="123" t="s">
        <v>58</v>
      </c>
      <c r="B89" s="5" t="str">
        <f>IF(C89="N/A","0", "5")</f>
        <v>5</v>
      </c>
      <c r="C89" s="125"/>
      <c r="D89" s="156"/>
      <c r="E89" s="156"/>
      <c r="F89" s="156"/>
      <c r="G89" s="156"/>
      <c r="H89" s="65"/>
      <c r="I89" s="101">
        <f>C89</f>
        <v>0</v>
      </c>
      <c r="J89" s="73"/>
      <c r="K89" s="3">
        <f>IF(C89="N/A",N/A,C89)</f>
        <v>0</v>
      </c>
      <c r="L89" s="3" t="b">
        <f>IF(I89="N/A",0)</f>
        <v>0</v>
      </c>
    </row>
    <row r="90" spans="1:13" ht="5.25" customHeight="1">
      <c r="A90" s="33"/>
      <c r="B90" s="5"/>
      <c r="C90" s="124"/>
      <c r="D90" s="34"/>
      <c r="E90" s="34"/>
      <c r="F90" s="34"/>
      <c r="G90" s="34"/>
      <c r="H90" s="65"/>
      <c r="I90" s="83"/>
      <c r="J90" s="73"/>
      <c r="K90" s="3"/>
      <c r="L90" s="3"/>
    </row>
    <row r="91" spans="1:13" ht="48">
      <c r="A91" s="123" t="s">
        <v>59</v>
      </c>
      <c r="B91" s="5" t="str">
        <f>IF(C91="N/A","0", "5")</f>
        <v>5</v>
      </c>
      <c r="C91" s="125"/>
      <c r="D91" s="156"/>
      <c r="E91" s="156"/>
      <c r="F91" s="156"/>
      <c r="G91" s="156"/>
      <c r="H91" s="65"/>
      <c r="I91" s="101">
        <f>C91</f>
        <v>0</v>
      </c>
      <c r="J91" s="73"/>
      <c r="K91" s="3">
        <f>IF(C91="N/A",N/A,C91)</f>
        <v>0</v>
      </c>
      <c r="L91" s="3" t="b">
        <f>IF(I91="N/A",0)</f>
        <v>0</v>
      </c>
    </row>
    <row r="92" spans="1:13" ht="5.25" customHeight="1">
      <c r="A92" s="33"/>
      <c r="B92" s="5"/>
      <c r="C92" s="124"/>
      <c r="D92" s="34"/>
      <c r="E92" s="34"/>
      <c r="F92" s="34"/>
      <c r="G92" s="34"/>
      <c r="H92" s="65"/>
      <c r="I92" s="83"/>
      <c r="J92" s="73"/>
      <c r="K92" s="3"/>
      <c r="L92" s="3"/>
    </row>
    <row r="93" spans="1:13" ht="48">
      <c r="A93" s="123" t="s">
        <v>60</v>
      </c>
      <c r="B93" s="5" t="str">
        <f>IF(C93="N/A","0", "5")</f>
        <v>5</v>
      </c>
      <c r="C93" s="125"/>
      <c r="D93" s="156"/>
      <c r="E93" s="156"/>
      <c r="F93" s="156"/>
      <c r="G93" s="156"/>
      <c r="H93" s="65"/>
      <c r="I93" s="101">
        <f>C93</f>
        <v>0</v>
      </c>
      <c r="J93" s="73"/>
      <c r="K93" s="3">
        <f>IF(C93="N/A",N/A,C93)</f>
        <v>0</v>
      </c>
      <c r="L93" s="3" t="b">
        <f>IF(I93="N/A",0)</f>
        <v>0</v>
      </c>
    </row>
    <row r="94" spans="1:13" ht="5.25" customHeight="1" thickBot="1">
      <c r="A94" s="33"/>
      <c r="B94" s="5"/>
      <c r="C94" s="124"/>
      <c r="D94" s="34"/>
      <c r="E94" s="34"/>
      <c r="F94" s="34"/>
      <c r="G94" s="34"/>
      <c r="H94" s="65"/>
      <c r="I94" s="83"/>
      <c r="J94" s="73"/>
      <c r="K94" s="3"/>
      <c r="L94" s="3"/>
    </row>
    <row r="95" spans="1:13" ht="15.75" customHeight="1" thickBot="1">
      <c r="A95" s="162" t="s">
        <v>19</v>
      </c>
      <c r="B95" s="163"/>
      <c r="C95" s="163"/>
      <c r="D95" s="163"/>
      <c r="E95" s="163"/>
      <c r="F95" s="163"/>
      <c r="G95" s="163"/>
      <c r="H95" s="164"/>
      <c r="I95" s="179">
        <f>IF(C97="NA", SUM(I99:I129), SUM(I97:I129))</f>
        <v>0</v>
      </c>
      <c r="J95" s="180"/>
      <c r="K95" s="3">
        <f>IF(C95="N/A",N/A,C95)</f>
        <v>0</v>
      </c>
      <c r="L95" s="3" t="b">
        <f>IF(I95="N/A",0)</f>
        <v>0</v>
      </c>
    </row>
    <row r="96" spans="1:13" ht="5.25" customHeight="1">
      <c r="A96" s="159"/>
      <c r="B96" s="160"/>
      <c r="C96" s="160"/>
      <c r="D96" s="160"/>
      <c r="E96" s="160"/>
      <c r="F96" s="160"/>
      <c r="G96" s="160"/>
      <c r="H96" s="160"/>
      <c r="I96" s="160"/>
      <c r="J96" s="161"/>
      <c r="K96" s="3"/>
      <c r="L96" s="3"/>
    </row>
    <row r="97" spans="1:13" ht="36" customHeight="1">
      <c r="A97" s="123" t="s">
        <v>61</v>
      </c>
      <c r="B97" s="5" t="str">
        <f>IF(C97="N/A","0", "5")</f>
        <v>5</v>
      </c>
      <c r="C97" s="125"/>
      <c r="D97" s="156"/>
      <c r="E97" s="156"/>
      <c r="F97" s="156"/>
      <c r="G97" s="156"/>
      <c r="H97" s="65"/>
      <c r="I97" s="101">
        <f>C97</f>
        <v>0</v>
      </c>
      <c r="J97" s="73"/>
      <c r="K97" s="3">
        <f>IF(C97="N/A",N/A,C97)</f>
        <v>0</v>
      </c>
      <c r="L97" s="3" t="b">
        <f>IF(I97="N/A",0)</f>
        <v>0</v>
      </c>
      <c r="M97" s="37" t="e">
        <f>SUM(B97+B99+B101+B103+B105+B107+B109+B111+B113+B115+B117+B119+#REF!+B121+B123+B125+B127+B129)</f>
        <v>#REF!</v>
      </c>
    </row>
    <row r="98" spans="1:13" ht="5.25" customHeight="1">
      <c r="A98" s="33"/>
      <c r="B98" s="5"/>
      <c r="C98" s="124"/>
      <c r="D98" s="34"/>
      <c r="E98" s="34"/>
      <c r="F98" s="34"/>
      <c r="G98" s="34"/>
      <c r="H98" s="65"/>
      <c r="I98" s="83"/>
      <c r="J98" s="73"/>
      <c r="K98" s="3"/>
      <c r="L98" s="3"/>
    </row>
    <row r="99" spans="1:13" ht="36" customHeight="1">
      <c r="A99" s="123" t="s">
        <v>108</v>
      </c>
      <c r="B99" s="5" t="str">
        <f>IF(C99="N/A","0", "5")</f>
        <v>5</v>
      </c>
      <c r="C99" s="125"/>
      <c r="D99" s="156"/>
      <c r="E99" s="156"/>
      <c r="F99" s="156"/>
      <c r="G99" s="156"/>
      <c r="H99" s="65"/>
      <c r="I99" s="101">
        <f>C99</f>
        <v>0</v>
      </c>
      <c r="J99" s="73"/>
      <c r="K99" s="3">
        <f>IF(C99="N/A",N/A,C99)</f>
        <v>0</v>
      </c>
      <c r="L99" s="3" t="b">
        <f>IF(I99="N/A",0)</f>
        <v>0</v>
      </c>
    </row>
    <row r="100" spans="1:13" ht="5.25" customHeight="1">
      <c r="A100" s="33"/>
      <c r="B100" s="5"/>
      <c r="C100" s="124"/>
      <c r="D100" s="34"/>
      <c r="E100" s="34"/>
      <c r="F100" s="34"/>
      <c r="G100" s="34"/>
      <c r="H100" s="65"/>
      <c r="I100" s="83"/>
      <c r="J100" s="73"/>
      <c r="K100" s="3"/>
      <c r="L100" s="3"/>
    </row>
    <row r="101" spans="1:13" ht="36">
      <c r="A101" s="123" t="s">
        <v>86</v>
      </c>
      <c r="B101" s="5" t="str">
        <f>IF(C101="N/A","0", "5")</f>
        <v>5</v>
      </c>
      <c r="C101" s="125"/>
      <c r="D101" s="156"/>
      <c r="E101" s="156"/>
      <c r="F101" s="156"/>
      <c r="G101" s="156"/>
      <c r="H101" s="65"/>
      <c r="I101" s="101">
        <f>C101</f>
        <v>0</v>
      </c>
      <c r="J101" s="73"/>
      <c r="K101" s="3">
        <f>IF(C101="N/A",N/A,C101)</f>
        <v>0</v>
      </c>
      <c r="L101" s="3" t="b">
        <f>IF(I101="N/A",0)</f>
        <v>0</v>
      </c>
    </row>
    <row r="102" spans="1:13" ht="5.25" customHeight="1">
      <c r="A102" s="33"/>
      <c r="B102" s="5"/>
      <c r="C102" s="124"/>
      <c r="D102" s="34"/>
      <c r="E102" s="34"/>
      <c r="F102" s="34"/>
      <c r="G102" s="34"/>
      <c r="H102" s="65"/>
      <c r="I102" s="83"/>
      <c r="J102" s="73"/>
      <c r="K102" s="3"/>
      <c r="L102" s="3"/>
    </row>
    <row r="103" spans="1:13" ht="36">
      <c r="A103" s="123" t="s">
        <v>62</v>
      </c>
      <c r="B103" s="5" t="str">
        <f>IF(C103="N/A","0", "5")</f>
        <v>5</v>
      </c>
      <c r="C103" s="125"/>
      <c r="D103" s="156"/>
      <c r="E103" s="156"/>
      <c r="F103" s="156"/>
      <c r="G103" s="156"/>
      <c r="H103" s="65"/>
      <c r="I103" s="101">
        <f>C103</f>
        <v>0</v>
      </c>
      <c r="J103" s="73"/>
      <c r="K103" s="3">
        <f>IF(C103="N/A",N/A,C103)</f>
        <v>0</v>
      </c>
      <c r="L103" s="3" t="b">
        <f>IF(I103="N/A",0)</f>
        <v>0</v>
      </c>
    </row>
    <row r="104" spans="1:13" ht="5.25" customHeight="1">
      <c r="A104" s="33"/>
      <c r="B104" s="5"/>
      <c r="C104" s="124"/>
      <c r="D104" s="34"/>
      <c r="E104" s="34"/>
      <c r="F104" s="34"/>
      <c r="G104" s="34"/>
      <c r="H104" s="65"/>
      <c r="I104" s="83"/>
      <c r="J104" s="73"/>
      <c r="K104" s="3"/>
      <c r="L104" s="3"/>
    </row>
    <row r="105" spans="1:13" ht="36">
      <c r="A105" s="123" t="s">
        <v>63</v>
      </c>
      <c r="B105" s="5" t="str">
        <f>IF(C105="N/A","0", "5")</f>
        <v>5</v>
      </c>
      <c r="C105" s="125"/>
      <c r="D105" s="156"/>
      <c r="E105" s="156"/>
      <c r="F105" s="156"/>
      <c r="G105" s="156"/>
      <c r="H105" s="65"/>
      <c r="I105" s="101">
        <f>C105</f>
        <v>0</v>
      </c>
      <c r="J105" s="73"/>
      <c r="K105" s="3">
        <f>IF(C105="N/A",N/A,C105)</f>
        <v>0</v>
      </c>
      <c r="L105" s="3" t="b">
        <f>IF(I105="N/A",0)</f>
        <v>0</v>
      </c>
    </row>
    <row r="106" spans="1:13" ht="5.25" customHeight="1">
      <c r="A106" s="33"/>
      <c r="B106" s="5"/>
      <c r="C106" s="124"/>
      <c r="D106" s="34"/>
      <c r="E106" s="34"/>
      <c r="F106" s="34"/>
      <c r="G106" s="34"/>
      <c r="H106" s="65"/>
      <c r="I106" s="83"/>
      <c r="J106" s="73"/>
      <c r="K106" s="3"/>
      <c r="L106" s="3"/>
    </row>
    <row r="107" spans="1:13" ht="48">
      <c r="A107" s="123" t="s">
        <v>64</v>
      </c>
      <c r="B107" s="5" t="str">
        <f>IF(C107="N/A","0", "5")</f>
        <v>5</v>
      </c>
      <c r="C107" s="125"/>
      <c r="D107" s="156"/>
      <c r="E107" s="156"/>
      <c r="F107" s="156"/>
      <c r="G107" s="156"/>
      <c r="H107" s="65"/>
      <c r="I107" s="101">
        <f>C107</f>
        <v>0</v>
      </c>
      <c r="J107" s="73"/>
      <c r="K107" s="3">
        <f>IF(C107="N/A",N/A,C107)</f>
        <v>0</v>
      </c>
      <c r="L107" s="3" t="b">
        <f>IF(I107="N/A",0)</f>
        <v>0</v>
      </c>
    </row>
    <row r="108" spans="1:13" ht="5.25" customHeight="1">
      <c r="A108" s="33"/>
      <c r="B108" s="5"/>
      <c r="C108" s="124"/>
      <c r="D108" s="34"/>
      <c r="E108" s="34"/>
      <c r="F108" s="34"/>
      <c r="G108" s="34"/>
      <c r="H108" s="65"/>
      <c r="I108" s="83"/>
      <c r="J108" s="73"/>
      <c r="K108" s="3"/>
      <c r="L108" s="3"/>
    </row>
    <row r="109" spans="1:13" ht="36">
      <c r="A109" s="123" t="s">
        <v>92</v>
      </c>
      <c r="B109" s="5" t="str">
        <f>IF(C109="N/A","0", "5")</f>
        <v>5</v>
      </c>
      <c r="C109" s="125"/>
      <c r="D109" s="156"/>
      <c r="E109" s="156"/>
      <c r="F109" s="156"/>
      <c r="G109" s="156"/>
      <c r="H109" s="65"/>
      <c r="I109" s="101">
        <f>C109</f>
        <v>0</v>
      </c>
      <c r="J109" s="73"/>
      <c r="K109" s="3">
        <f>IF(C109="N/A",N/A,C109)</f>
        <v>0</v>
      </c>
      <c r="L109" s="3" t="b">
        <f>IF(I109="N/A",0)</f>
        <v>0</v>
      </c>
    </row>
    <row r="110" spans="1:13" ht="5.25" customHeight="1">
      <c r="A110" s="33"/>
      <c r="B110" s="5"/>
      <c r="C110" s="124"/>
      <c r="D110" s="34"/>
      <c r="E110" s="34"/>
      <c r="F110" s="34"/>
      <c r="G110" s="34"/>
      <c r="H110" s="65"/>
      <c r="I110" s="83"/>
      <c r="J110" s="73"/>
      <c r="K110" s="3"/>
      <c r="L110" s="3"/>
    </row>
    <row r="111" spans="1:13" ht="36" customHeight="1">
      <c r="A111" s="123" t="s">
        <v>65</v>
      </c>
      <c r="B111" s="5" t="str">
        <f>IF(C111="N/A","0", "5")</f>
        <v>5</v>
      </c>
      <c r="C111" s="125"/>
      <c r="D111" s="156"/>
      <c r="E111" s="156"/>
      <c r="F111" s="156"/>
      <c r="G111" s="156"/>
      <c r="H111" s="65"/>
      <c r="I111" s="101">
        <f>C111</f>
        <v>0</v>
      </c>
      <c r="J111" s="73"/>
      <c r="K111" s="3">
        <f>IF(C111="N/A",N/A,C111)</f>
        <v>0</v>
      </c>
      <c r="L111" s="3" t="b">
        <f>IF(I111="N/A",0)</f>
        <v>0</v>
      </c>
    </row>
    <row r="112" spans="1:13" ht="5.25" customHeight="1">
      <c r="A112" s="33"/>
      <c r="B112" s="5"/>
      <c r="C112" s="124"/>
      <c r="D112" s="34"/>
      <c r="E112" s="34"/>
      <c r="F112" s="34"/>
      <c r="G112" s="34"/>
      <c r="H112" s="65"/>
      <c r="I112" s="83"/>
      <c r="J112" s="73"/>
      <c r="K112" s="3"/>
      <c r="L112" s="3"/>
    </row>
    <row r="113" spans="1:12" ht="72">
      <c r="A113" s="123" t="s">
        <v>93</v>
      </c>
      <c r="B113" s="5" t="str">
        <f>IF(C113="N/A","0", "5")</f>
        <v>5</v>
      </c>
      <c r="C113" s="125"/>
      <c r="D113" s="156"/>
      <c r="E113" s="156"/>
      <c r="F113" s="156"/>
      <c r="G113" s="156"/>
      <c r="H113" s="65"/>
      <c r="I113" s="101">
        <f>C113</f>
        <v>0</v>
      </c>
      <c r="J113" s="73"/>
      <c r="K113" s="3">
        <f>IF(C113="N/A",N/A,C113)</f>
        <v>0</v>
      </c>
      <c r="L113" s="3" t="b">
        <f>IF(I113="N/A",0)</f>
        <v>0</v>
      </c>
    </row>
    <row r="114" spans="1:12" ht="5.25" customHeight="1">
      <c r="A114" s="33"/>
      <c r="B114" s="5"/>
      <c r="C114" s="124"/>
      <c r="D114" s="34"/>
      <c r="E114" s="34"/>
      <c r="F114" s="34"/>
      <c r="G114" s="34"/>
      <c r="H114" s="65"/>
      <c r="I114" s="83"/>
      <c r="J114" s="73"/>
      <c r="K114" s="3"/>
      <c r="L114" s="3"/>
    </row>
    <row r="115" spans="1:12" ht="36" customHeight="1">
      <c r="A115" s="123" t="s">
        <v>66</v>
      </c>
      <c r="B115" s="5" t="str">
        <f>IF(C115="N/A","0", "5")</f>
        <v>5</v>
      </c>
      <c r="C115" s="125"/>
      <c r="D115" s="156"/>
      <c r="E115" s="156"/>
      <c r="F115" s="156"/>
      <c r="G115" s="156"/>
      <c r="H115" s="65"/>
      <c r="I115" s="101">
        <f>C115</f>
        <v>0</v>
      </c>
      <c r="J115" s="73"/>
      <c r="K115" s="3">
        <f>IF(C115="N/A",N/A,C115)</f>
        <v>0</v>
      </c>
      <c r="L115" s="3"/>
    </row>
    <row r="116" spans="1:12" ht="5.25" customHeight="1">
      <c r="A116" s="33"/>
      <c r="B116" s="5"/>
      <c r="C116" s="124"/>
      <c r="D116" s="34"/>
      <c r="E116" s="34"/>
      <c r="F116" s="34"/>
      <c r="G116" s="34"/>
      <c r="H116" s="65"/>
      <c r="I116" s="83"/>
      <c r="J116" s="73"/>
      <c r="K116" s="3"/>
      <c r="L116" s="3"/>
    </row>
    <row r="117" spans="1:12" ht="60" customHeight="1">
      <c r="A117" s="123" t="s">
        <v>67</v>
      </c>
      <c r="B117" s="5" t="str">
        <f>IF(C117="N/A","0", "5")</f>
        <v>5</v>
      </c>
      <c r="C117" s="125"/>
      <c r="D117" s="156"/>
      <c r="E117" s="156"/>
      <c r="F117" s="156"/>
      <c r="G117" s="156"/>
      <c r="H117" s="65"/>
      <c r="I117" s="101">
        <f>C117</f>
        <v>0</v>
      </c>
      <c r="J117" s="73"/>
      <c r="K117" s="3">
        <f>IF(C117="N/A",N/A,C117)</f>
        <v>0</v>
      </c>
      <c r="L117" s="3" t="b">
        <f t="shared" ref="L117:L173" si="3">IF(I117="N/A",0)</f>
        <v>0</v>
      </c>
    </row>
    <row r="118" spans="1:12" ht="5.25" customHeight="1">
      <c r="A118" s="33"/>
      <c r="B118" s="5"/>
      <c r="C118" s="124"/>
      <c r="D118" s="34"/>
      <c r="E118" s="34"/>
      <c r="F118" s="34"/>
      <c r="G118" s="34"/>
      <c r="H118" s="65"/>
      <c r="I118" s="83"/>
      <c r="J118" s="73"/>
      <c r="K118" s="3"/>
      <c r="L118" s="3"/>
    </row>
    <row r="119" spans="1:12" ht="36" customHeight="1">
      <c r="A119" s="123" t="s">
        <v>68</v>
      </c>
      <c r="B119" s="5" t="str">
        <f>IF(C119="N/A","0", "5")</f>
        <v>5</v>
      </c>
      <c r="C119" s="125"/>
      <c r="D119" s="156"/>
      <c r="E119" s="156"/>
      <c r="F119" s="156"/>
      <c r="G119" s="156"/>
      <c r="H119" s="65"/>
      <c r="I119" s="101">
        <f>C119</f>
        <v>0</v>
      </c>
      <c r="J119" s="73"/>
      <c r="K119" s="3">
        <f>IF(C119="N/A",N/A,C119)</f>
        <v>0</v>
      </c>
      <c r="L119" s="3" t="b">
        <f t="shared" si="3"/>
        <v>0</v>
      </c>
    </row>
    <row r="120" spans="1:12" ht="5.25" customHeight="1">
      <c r="A120" s="33"/>
      <c r="B120" s="5"/>
      <c r="C120" s="124"/>
      <c r="D120" s="34"/>
      <c r="E120" s="34"/>
      <c r="F120" s="34"/>
      <c r="G120" s="34"/>
      <c r="H120" s="65"/>
      <c r="I120" s="83"/>
      <c r="J120" s="73"/>
      <c r="K120" s="3"/>
      <c r="L120" s="3"/>
    </row>
    <row r="121" spans="1:12" ht="36" customHeight="1">
      <c r="A121" s="123" t="s">
        <v>109</v>
      </c>
      <c r="B121" s="5" t="str">
        <f>IF(C121="N/A","0","5")</f>
        <v>5</v>
      </c>
      <c r="C121" s="125"/>
      <c r="D121" s="156"/>
      <c r="E121" s="156"/>
      <c r="F121" s="156"/>
      <c r="G121" s="156"/>
      <c r="H121" s="65"/>
      <c r="I121" s="101">
        <f>C121</f>
        <v>0</v>
      </c>
      <c r="J121" s="73"/>
      <c r="K121" s="3">
        <f>IF(C121="N/A",N/A,C121)</f>
        <v>0</v>
      </c>
      <c r="L121" s="3" t="b">
        <f t="shared" si="3"/>
        <v>0</v>
      </c>
    </row>
    <row r="122" spans="1:12" ht="5.25" customHeight="1">
      <c r="A122" s="33"/>
      <c r="B122" s="5"/>
      <c r="C122" s="124"/>
      <c r="D122" s="34"/>
      <c r="E122" s="34"/>
      <c r="F122" s="34"/>
      <c r="G122" s="34"/>
      <c r="H122" s="65"/>
      <c r="I122" s="83"/>
      <c r="J122" s="73"/>
      <c r="K122" s="3"/>
      <c r="L122" s="3"/>
    </row>
    <row r="123" spans="1:12" ht="36">
      <c r="A123" s="123" t="s">
        <v>110</v>
      </c>
      <c r="B123" s="5" t="str">
        <f>IF(C123="N/A","0", "5")</f>
        <v>5</v>
      </c>
      <c r="C123" s="125"/>
      <c r="D123" s="156"/>
      <c r="E123" s="156"/>
      <c r="F123" s="156"/>
      <c r="G123" s="156"/>
      <c r="H123" s="65"/>
      <c r="I123" s="101">
        <f>C123</f>
        <v>0</v>
      </c>
      <c r="J123" s="73"/>
      <c r="K123" s="3">
        <f>IF(C123="N/A",N/A,C123)</f>
        <v>0</v>
      </c>
      <c r="L123" s="3" t="b">
        <f t="shared" si="3"/>
        <v>0</v>
      </c>
    </row>
    <row r="124" spans="1:12" ht="5.25" customHeight="1">
      <c r="A124" s="33"/>
      <c r="B124" s="5"/>
      <c r="C124" s="124"/>
      <c r="D124" s="34"/>
      <c r="E124" s="34"/>
      <c r="F124" s="34"/>
      <c r="G124" s="34"/>
      <c r="H124" s="65"/>
      <c r="I124" s="83"/>
      <c r="J124" s="73"/>
      <c r="K124" s="3"/>
      <c r="L124" s="3"/>
    </row>
    <row r="125" spans="1:12" ht="36" customHeight="1">
      <c r="A125" s="123" t="s">
        <v>111</v>
      </c>
      <c r="B125" s="5" t="str">
        <f>IF(C125="N/A","0", "5")</f>
        <v>5</v>
      </c>
      <c r="C125" s="125"/>
      <c r="D125" s="156"/>
      <c r="E125" s="156"/>
      <c r="F125" s="156"/>
      <c r="G125" s="156"/>
      <c r="H125" s="65"/>
      <c r="I125" s="101">
        <f>C125</f>
        <v>0</v>
      </c>
      <c r="J125" s="73"/>
      <c r="K125" s="3">
        <f>IF(C125="N/A",N/A,C125)</f>
        <v>0</v>
      </c>
      <c r="L125" s="3" t="b">
        <f t="shared" si="3"/>
        <v>0</v>
      </c>
    </row>
    <row r="126" spans="1:12" ht="5.25" customHeight="1">
      <c r="A126" s="33"/>
      <c r="B126" s="5"/>
      <c r="C126" s="124"/>
      <c r="D126" s="34"/>
      <c r="E126" s="34"/>
      <c r="F126" s="34"/>
      <c r="G126" s="34"/>
      <c r="H126" s="65"/>
      <c r="I126" s="83"/>
      <c r="J126" s="73"/>
      <c r="K126" s="3"/>
      <c r="L126" s="3"/>
    </row>
    <row r="127" spans="1:12" ht="36">
      <c r="A127" s="123" t="s">
        <v>112</v>
      </c>
      <c r="B127" s="5" t="str">
        <f>IF(C127="N/A","0", "5")</f>
        <v>5</v>
      </c>
      <c r="C127" s="125"/>
      <c r="D127" s="156"/>
      <c r="E127" s="156"/>
      <c r="F127" s="156"/>
      <c r="G127" s="156"/>
      <c r="H127" s="65"/>
      <c r="I127" s="101">
        <f>C127</f>
        <v>0</v>
      </c>
      <c r="J127" s="73"/>
      <c r="K127" s="3">
        <f>IF(C127="N/A",N/A,C127)</f>
        <v>0</v>
      </c>
      <c r="L127" s="3" t="b">
        <f t="shared" si="3"/>
        <v>0</v>
      </c>
    </row>
    <row r="128" spans="1:12" ht="5.25" customHeight="1">
      <c r="A128" s="33"/>
      <c r="B128" s="5"/>
      <c r="C128" s="124"/>
      <c r="D128" s="34"/>
      <c r="E128" s="34"/>
      <c r="F128" s="34"/>
      <c r="G128" s="34"/>
      <c r="H128" s="65"/>
      <c r="I128" s="83"/>
      <c r="J128" s="73"/>
      <c r="K128" s="3"/>
      <c r="L128" s="3"/>
    </row>
    <row r="129" spans="1:13" ht="36">
      <c r="A129" s="123" t="s">
        <v>113</v>
      </c>
      <c r="B129" s="5" t="str">
        <f>IF(C129="N/A","0", "5")</f>
        <v>5</v>
      </c>
      <c r="C129" s="125"/>
      <c r="D129" s="156"/>
      <c r="E129" s="156"/>
      <c r="F129" s="156"/>
      <c r="G129" s="156"/>
      <c r="H129" s="65"/>
      <c r="I129" s="101">
        <f>C129</f>
        <v>0</v>
      </c>
      <c r="J129" s="73"/>
      <c r="K129" s="3">
        <f>IF(C129="N/A",N/A,C129)</f>
        <v>0</v>
      </c>
      <c r="L129" s="3" t="b">
        <f t="shared" si="3"/>
        <v>0</v>
      </c>
    </row>
    <row r="130" spans="1:13" ht="5.25" customHeight="1" thickBot="1">
      <c r="A130" s="33"/>
      <c r="B130" s="5"/>
      <c r="C130" s="124"/>
      <c r="D130" s="34"/>
      <c r="E130" s="34"/>
      <c r="F130" s="34"/>
      <c r="G130" s="34"/>
      <c r="H130" s="65"/>
      <c r="I130" s="83"/>
      <c r="J130" s="73"/>
      <c r="K130" s="3"/>
      <c r="L130" s="3"/>
    </row>
    <row r="131" spans="1:13" ht="17.25" customHeight="1" thickBot="1">
      <c r="A131" s="162" t="s">
        <v>13</v>
      </c>
      <c r="B131" s="163"/>
      <c r="C131" s="163"/>
      <c r="D131" s="163"/>
      <c r="E131" s="163"/>
      <c r="F131" s="163"/>
      <c r="G131" s="163"/>
      <c r="H131" s="164"/>
      <c r="I131" s="179">
        <f>IF(C133="NA", SUM(I135:I143), SUM(I133:I143))</f>
        <v>0</v>
      </c>
      <c r="J131" s="180"/>
      <c r="K131" s="3">
        <f>IF(C131="N/A",N/A,C131)</f>
        <v>0</v>
      </c>
      <c r="L131" s="3" t="b">
        <f t="shared" si="3"/>
        <v>0</v>
      </c>
      <c r="M131" s="37">
        <f>SUM(B133+B135+B137+B139+B141+B143)</f>
        <v>30</v>
      </c>
    </row>
    <row r="132" spans="1:13" ht="5.25" customHeight="1">
      <c r="A132" s="159"/>
      <c r="B132" s="160"/>
      <c r="C132" s="160"/>
      <c r="D132" s="160"/>
      <c r="E132" s="160"/>
      <c r="F132" s="160"/>
      <c r="G132" s="160"/>
      <c r="H132" s="160"/>
      <c r="I132" s="160"/>
      <c r="J132" s="161"/>
      <c r="K132" s="3"/>
      <c r="L132" s="3"/>
    </row>
    <row r="133" spans="1:13" ht="48">
      <c r="A133" s="123" t="s">
        <v>94</v>
      </c>
      <c r="B133" s="5" t="str">
        <f>IF(C133="N/A","0", "5")</f>
        <v>5</v>
      </c>
      <c r="C133" s="125"/>
      <c r="D133" s="156" t="s">
        <v>0</v>
      </c>
      <c r="E133" s="156"/>
      <c r="F133" s="156"/>
      <c r="G133" s="156"/>
      <c r="H133" s="65"/>
      <c r="I133" s="101">
        <f>C133</f>
        <v>0</v>
      </c>
      <c r="J133" s="73"/>
      <c r="K133" s="3">
        <f>IF(C133="N/A",N/A,C133)</f>
        <v>0</v>
      </c>
      <c r="L133" s="3" t="b">
        <f t="shared" si="3"/>
        <v>0</v>
      </c>
    </row>
    <row r="134" spans="1:13" ht="5.25" customHeight="1">
      <c r="A134" s="33"/>
      <c r="B134" s="5"/>
      <c r="C134" s="124"/>
      <c r="D134" s="34"/>
      <c r="E134" s="34"/>
      <c r="F134" s="34"/>
      <c r="G134" s="34"/>
      <c r="H134" s="65"/>
      <c r="I134" s="83"/>
      <c r="J134" s="73"/>
      <c r="K134" s="3"/>
      <c r="L134" s="3"/>
    </row>
    <row r="135" spans="1:13" ht="36">
      <c r="A135" s="123" t="s">
        <v>69</v>
      </c>
      <c r="B135" s="5" t="str">
        <f>IF(C135="N/A","0", "5")</f>
        <v>5</v>
      </c>
      <c r="C135" s="125"/>
      <c r="D135" s="156"/>
      <c r="E135" s="156"/>
      <c r="F135" s="156"/>
      <c r="G135" s="156"/>
      <c r="H135" s="65"/>
      <c r="I135" s="101">
        <f>C135</f>
        <v>0</v>
      </c>
      <c r="J135" s="73"/>
      <c r="K135" s="3">
        <f>IF(C135="N/A",N/A,C135)</f>
        <v>0</v>
      </c>
      <c r="L135" s="3" t="b">
        <f t="shared" si="3"/>
        <v>0</v>
      </c>
    </row>
    <row r="136" spans="1:13" ht="5.25" customHeight="1">
      <c r="A136" s="33"/>
      <c r="B136" s="5"/>
      <c r="C136" s="124"/>
      <c r="D136" s="34"/>
      <c r="E136" s="34"/>
      <c r="F136" s="34"/>
      <c r="G136" s="34"/>
      <c r="H136" s="65"/>
      <c r="I136" s="83"/>
      <c r="J136" s="73"/>
      <c r="K136" s="3"/>
      <c r="L136" s="3"/>
    </row>
    <row r="137" spans="1:13" ht="36">
      <c r="A137" s="123" t="s">
        <v>70</v>
      </c>
      <c r="B137" s="5" t="str">
        <f>IF(C137="N/A","0", "5")</f>
        <v>5</v>
      </c>
      <c r="C137" s="125"/>
      <c r="D137" s="156"/>
      <c r="E137" s="156"/>
      <c r="F137" s="156"/>
      <c r="G137" s="156"/>
      <c r="H137" s="65"/>
      <c r="I137" s="101">
        <f>C137</f>
        <v>0</v>
      </c>
      <c r="J137" s="73"/>
      <c r="K137" s="3">
        <f>IF(C137="N/A",N/A,C137)</f>
        <v>0</v>
      </c>
      <c r="L137" s="3" t="b">
        <f t="shared" si="3"/>
        <v>0</v>
      </c>
    </row>
    <row r="138" spans="1:13" ht="5.25" customHeight="1">
      <c r="A138" s="33"/>
      <c r="B138" s="5"/>
      <c r="C138" s="124"/>
      <c r="D138" s="34"/>
      <c r="E138" s="34"/>
      <c r="F138" s="34"/>
      <c r="G138" s="34"/>
      <c r="H138" s="65"/>
      <c r="I138" s="83"/>
      <c r="J138" s="73"/>
      <c r="K138" s="3"/>
      <c r="L138" s="3"/>
    </row>
    <row r="139" spans="1:13" ht="36" customHeight="1">
      <c r="A139" s="123" t="s">
        <v>71</v>
      </c>
      <c r="B139" s="5" t="str">
        <f>IF(C139="N/A","0", "5")</f>
        <v>5</v>
      </c>
      <c r="C139" s="125"/>
      <c r="D139" s="156"/>
      <c r="E139" s="156"/>
      <c r="F139" s="156"/>
      <c r="G139" s="156"/>
      <c r="H139" s="65"/>
      <c r="I139" s="101">
        <f>C139</f>
        <v>0</v>
      </c>
      <c r="J139" s="73"/>
      <c r="K139" s="3">
        <f>IF(C139="N/A",N/A,C139)</f>
        <v>0</v>
      </c>
      <c r="L139" s="3" t="b">
        <f t="shared" si="3"/>
        <v>0</v>
      </c>
    </row>
    <row r="140" spans="1:13" ht="5.25" customHeight="1">
      <c r="A140" s="33"/>
      <c r="B140" s="5"/>
      <c r="C140" s="124"/>
      <c r="D140" s="34"/>
      <c r="E140" s="34"/>
      <c r="F140" s="34"/>
      <c r="G140" s="34"/>
      <c r="H140" s="65"/>
      <c r="I140" s="83"/>
      <c r="J140" s="73"/>
      <c r="K140" s="3"/>
      <c r="L140" s="3"/>
    </row>
    <row r="141" spans="1:13" ht="52.5" customHeight="1">
      <c r="A141" s="123" t="s">
        <v>95</v>
      </c>
      <c r="B141" s="5" t="str">
        <f>IF(C141="N/A","0", "5")</f>
        <v>5</v>
      </c>
      <c r="C141" s="125"/>
      <c r="D141" s="156"/>
      <c r="E141" s="156"/>
      <c r="F141" s="156"/>
      <c r="G141" s="156"/>
      <c r="H141" s="65"/>
      <c r="I141" s="101">
        <f>C141</f>
        <v>0</v>
      </c>
      <c r="J141" s="73"/>
      <c r="K141" s="3">
        <f>IF(C141="N/A",N/A,C141)</f>
        <v>0</v>
      </c>
      <c r="L141" s="3" t="b">
        <f t="shared" si="3"/>
        <v>0</v>
      </c>
    </row>
    <row r="142" spans="1:13" ht="5.25" customHeight="1">
      <c r="A142" s="33"/>
      <c r="B142" s="5"/>
      <c r="C142" s="124"/>
      <c r="D142" s="34"/>
      <c r="E142" s="34"/>
      <c r="F142" s="34"/>
      <c r="G142" s="34"/>
      <c r="H142" s="65"/>
      <c r="I142" s="83"/>
      <c r="J142" s="73"/>
      <c r="K142" s="3"/>
      <c r="L142" s="3"/>
    </row>
    <row r="143" spans="1:13" ht="36" customHeight="1">
      <c r="A143" s="123" t="s">
        <v>72</v>
      </c>
      <c r="B143" s="5" t="str">
        <f>IF(C143="N/A","0", "5")</f>
        <v>5</v>
      </c>
      <c r="C143" s="125"/>
      <c r="D143" s="156"/>
      <c r="E143" s="156"/>
      <c r="F143" s="156"/>
      <c r="G143" s="156"/>
      <c r="H143" s="65"/>
      <c r="I143" s="101">
        <f>C143</f>
        <v>0</v>
      </c>
      <c r="J143" s="73"/>
      <c r="K143" s="3">
        <f>IF(C143="N/A",N/A,C143)</f>
        <v>0</v>
      </c>
      <c r="L143" s="3" t="b">
        <f t="shared" si="3"/>
        <v>0</v>
      </c>
    </row>
    <row r="144" spans="1:13" ht="5.25" customHeight="1" thickBot="1">
      <c r="A144" s="33"/>
      <c r="B144" s="5"/>
      <c r="C144" s="124"/>
      <c r="D144" s="34"/>
      <c r="E144" s="34"/>
      <c r="F144" s="34"/>
      <c r="G144" s="34"/>
      <c r="H144" s="65"/>
      <c r="I144" s="83"/>
      <c r="J144" s="73"/>
      <c r="K144" s="3"/>
      <c r="L144" s="3"/>
    </row>
    <row r="145" spans="1:13" ht="16" thickBot="1">
      <c r="A145" s="165" t="s">
        <v>14</v>
      </c>
      <c r="B145" s="166"/>
      <c r="C145" s="166"/>
      <c r="D145" s="166"/>
      <c r="E145" s="166"/>
      <c r="F145" s="166"/>
      <c r="G145" s="166"/>
      <c r="H145" s="167"/>
      <c r="I145" s="179">
        <f>IF(C147="NA", SUM(I147:I161), SUM(I147:I161))</f>
        <v>0</v>
      </c>
      <c r="J145" s="180"/>
      <c r="K145" s="3">
        <f>IF(C145="N/A",N/A,C145)</f>
        <v>0</v>
      </c>
      <c r="L145" s="3" t="b">
        <f t="shared" si="3"/>
        <v>0</v>
      </c>
      <c r="M145" s="37">
        <f>SUM(B147+B149+B151+B153+B155+B157+B159+B161)</f>
        <v>40</v>
      </c>
    </row>
    <row r="146" spans="1:13" ht="5.25" customHeight="1">
      <c r="A146" s="159"/>
      <c r="B146" s="160"/>
      <c r="C146" s="160"/>
      <c r="D146" s="160"/>
      <c r="E146" s="160"/>
      <c r="F146" s="160"/>
      <c r="G146" s="160"/>
      <c r="H146" s="160"/>
      <c r="I146" s="160"/>
      <c r="J146" s="161"/>
      <c r="K146" s="3"/>
      <c r="L146" s="3"/>
    </row>
    <row r="147" spans="1:13" ht="88.5" customHeight="1">
      <c r="A147" s="123" t="s">
        <v>114</v>
      </c>
      <c r="B147" s="5" t="str">
        <f>IF(C147="N/A","0", "5")</f>
        <v>5</v>
      </c>
      <c r="C147" s="125"/>
      <c r="D147" s="156"/>
      <c r="E147" s="156"/>
      <c r="F147" s="156"/>
      <c r="G147" s="156"/>
      <c r="H147" s="65"/>
      <c r="I147" s="101">
        <f>C147</f>
        <v>0</v>
      </c>
      <c r="J147" s="73"/>
      <c r="K147" s="3">
        <f>IF(C147="N/A",N/A,C147)</f>
        <v>0</v>
      </c>
      <c r="L147" s="3" t="b">
        <f t="shared" si="3"/>
        <v>0</v>
      </c>
    </row>
    <row r="148" spans="1:13" ht="5.25" customHeight="1">
      <c r="A148" s="33"/>
      <c r="B148" s="5"/>
      <c r="C148" s="124"/>
      <c r="D148" s="34"/>
      <c r="E148" s="34"/>
      <c r="F148" s="34"/>
      <c r="G148" s="34"/>
      <c r="H148" s="65"/>
      <c r="I148" s="83"/>
      <c r="J148" s="73"/>
      <c r="K148" s="3"/>
      <c r="L148" s="3"/>
    </row>
    <row r="149" spans="1:13" ht="84" customHeight="1">
      <c r="A149" s="123" t="s">
        <v>115</v>
      </c>
      <c r="B149" s="5" t="str">
        <f>IF(C149="N/A","0", "5")</f>
        <v>5</v>
      </c>
      <c r="C149" s="125"/>
      <c r="D149" s="156"/>
      <c r="E149" s="156"/>
      <c r="F149" s="156"/>
      <c r="G149" s="156"/>
      <c r="H149" s="65"/>
      <c r="I149" s="101">
        <f>C149</f>
        <v>0</v>
      </c>
      <c r="J149" s="73"/>
      <c r="K149" s="3">
        <f>IF(C149="N/A",N/A,C149)</f>
        <v>0</v>
      </c>
      <c r="L149" s="3" t="b">
        <f t="shared" si="3"/>
        <v>0</v>
      </c>
    </row>
    <row r="150" spans="1:13" ht="5.25" customHeight="1">
      <c r="A150" s="33"/>
      <c r="B150" s="5"/>
      <c r="C150" s="124"/>
      <c r="D150" s="34"/>
      <c r="E150" s="34"/>
      <c r="F150" s="34"/>
      <c r="G150" s="34"/>
      <c r="H150" s="65"/>
      <c r="I150" s="83"/>
      <c r="J150" s="73"/>
      <c r="K150" s="3"/>
      <c r="L150" s="3"/>
    </row>
    <row r="151" spans="1:13" ht="48">
      <c r="A151" s="123" t="s">
        <v>73</v>
      </c>
      <c r="B151" s="5" t="str">
        <f>IF(C151="N/A","0", "5")</f>
        <v>5</v>
      </c>
      <c r="C151" s="125"/>
      <c r="D151" s="156"/>
      <c r="E151" s="156"/>
      <c r="F151" s="156"/>
      <c r="G151" s="156"/>
      <c r="H151" s="65"/>
      <c r="I151" s="101">
        <f>C151</f>
        <v>0</v>
      </c>
      <c r="J151" s="73"/>
      <c r="K151" s="3">
        <f>IF(C151="N/A",N/A,C151)</f>
        <v>0</v>
      </c>
      <c r="L151" s="3" t="b">
        <f t="shared" si="3"/>
        <v>0</v>
      </c>
    </row>
    <row r="152" spans="1:13" ht="5.25" customHeight="1">
      <c r="A152" s="33"/>
      <c r="B152" s="5"/>
      <c r="C152" s="124"/>
      <c r="D152" s="34"/>
      <c r="E152" s="34"/>
      <c r="F152" s="34"/>
      <c r="G152" s="34"/>
      <c r="H152" s="65"/>
      <c r="I152" s="83"/>
      <c r="J152" s="73"/>
      <c r="K152" s="3"/>
      <c r="L152" s="3"/>
    </row>
    <row r="153" spans="1:13" ht="48">
      <c r="A153" s="123" t="s">
        <v>74</v>
      </c>
      <c r="B153" s="5" t="str">
        <f>IF(C153="N/A","0", "5")</f>
        <v>5</v>
      </c>
      <c r="C153" s="125"/>
      <c r="D153" s="156"/>
      <c r="E153" s="156"/>
      <c r="F153" s="156"/>
      <c r="G153" s="156"/>
      <c r="H153" s="65"/>
      <c r="I153" s="101">
        <f>C153</f>
        <v>0</v>
      </c>
      <c r="J153" s="73"/>
      <c r="K153" s="3">
        <f>IF(C153="N/A",N/A,C153)</f>
        <v>0</v>
      </c>
      <c r="L153" s="3" t="b">
        <f t="shared" si="3"/>
        <v>0</v>
      </c>
    </row>
    <row r="154" spans="1:13" ht="5.25" customHeight="1">
      <c r="A154" s="33"/>
      <c r="B154" s="5"/>
      <c r="C154" s="124"/>
      <c r="D154" s="34"/>
      <c r="E154" s="34"/>
      <c r="F154" s="34"/>
      <c r="G154" s="34"/>
      <c r="H154" s="65"/>
      <c r="I154" s="83"/>
      <c r="J154" s="73"/>
      <c r="K154" s="3"/>
      <c r="L154" s="3"/>
    </row>
    <row r="155" spans="1:13" ht="50.25" customHeight="1">
      <c r="A155" s="123" t="s">
        <v>75</v>
      </c>
      <c r="B155" s="5" t="str">
        <f>IF(C155="N/A","0", "5")</f>
        <v>5</v>
      </c>
      <c r="C155" s="125"/>
      <c r="D155" s="156"/>
      <c r="E155" s="156"/>
      <c r="F155" s="156"/>
      <c r="G155" s="156"/>
      <c r="H155" s="65"/>
      <c r="I155" s="101">
        <f>C155</f>
        <v>0</v>
      </c>
      <c r="J155" s="73"/>
      <c r="K155" s="3">
        <f>IF(C155="N/A",N/A,C155)</f>
        <v>0</v>
      </c>
      <c r="L155" s="3" t="b">
        <f t="shared" si="3"/>
        <v>0</v>
      </c>
    </row>
    <row r="156" spans="1:13" ht="5.25" customHeight="1">
      <c r="A156" s="33"/>
      <c r="B156" s="5"/>
      <c r="C156" s="124"/>
      <c r="D156" s="34"/>
      <c r="E156" s="34"/>
      <c r="F156" s="34"/>
      <c r="G156" s="34"/>
      <c r="H156" s="65"/>
      <c r="I156" s="83"/>
      <c r="J156" s="73"/>
      <c r="K156" s="3"/>
      <c r="L156" s="3"/>
    </row>
    <row r="157" spans="1:13" ht="36" customHeight="1">
      <c r="A157" s="123" t="s">
        <v>76</v>
      </c>
      <c r="B157" s="5" t="str">
        <f>IF(C157="N/A","0", "5")</f>
        <v>5</v>
      </c>
      <c r="C157" s="125"/>
      <c r="D157" s="156"/>
      <c r="E157" s="156"/>
      <c r="F157" s="156"/>
      <c r="G157" s="156"/>
      <c r="H157" s="65"/>
      <c r="I157" s="101">
        <f>C157</f>
        <v>0</v>
      </c>
      <c r="J157" s="73"/>
      <c r="K157" s="3">
        <f>IF(C157="N/A",N/A,C157)</f>
        <v>0</v>
      </c>
      <c r="L157" s="3" t="b">
        <f t="shared" si="3"/>
        <v>0</v>
      </c>
    </row>
    <row r="158" spans="1:13" ht="5.25" customHeight="1">
      <c r="A158" s="33"/>
      <c r="B158" s="5"/>
      <c r="C158" s="124"/>
      <c r="D158" s="34"/>
      <c r="E158" s="34"/>
      <c r="F158" s="34"/>
      <c r="G158" s="34"/>
      <c r="H158" s="65"/>
      <c r="I158" s="83"/>
      <c r="J158" s="73"/>
      <c r="K158" s="3"/>
      <c r="L158" s="3"/>
    </row>
    <row r="159" spans="1:13" ht="36" customHeight="1">
      <c r="A159" s="123" t="s">
        <v>116</v>
      </c>
      <c r="B159" s="5" t="str">
        <f>IF(C159="N/A","0", "5")</f>
        <v>5</v>
      </c>
      <c r="C159" s="125"/>
      <c r="D159" s="156"/>
      <c r="E159" s="156"/>
      <c r="F159" s="156"/>
      <c r="G159" s="156"/>
      <c r="H159" s="65"/>
      <c r="I159" s="101">
        <f>C159</f>
        <v>0</v>
      </c>
      <c r="J159" s="73"/>
      <c r="K159" s="3">
        <f>IF(C159="N/A",N/A,C159)</f>
        <v>0</v>
      </c>
      <c r="L159" s="3" t="b">
        <f t="shared" si="3"/>
        <v>0</v>
      </c>
    </row>
    <row r="160" spans="1:13" ht="5.25" customHeight="1">
      <c r="A160" s="33"/>
      <c r="B160" s="5"/>
      <c r="C160" s="124"/>
      <c r="D160" s="34"/>
      <c r="E160" s="34"/>
      <c r="F160" s="34"/>
      <c r="G160" s="34"/>
      <c r="H160" s="65"/>
      <c r="I160" s="83"/>
      <c r="J160" s="73"/>
      <c r="K160" s="3"/>
      <c r="L160" s="3"/>
    </row>
    <row r="161" spans="1:13" ht="36">
      <c r="A161" s="123" t="s">
        <v>96</v>
      </c>
      <c r="B161" s="5" t="str">
        <f>IF(C161="N/A","0", "5")</f>
        <v>5</v>
      </c>
      <c r="C161" s="125"/>
      <c r="D161" s="156"/>
      <c r="E161" s="156"/>
      <c r="F161" s="156"/>
      <c r="G161" s="156"/>
      <c r="H161" s="65"/>
      <c r="I161" s="101">
        <f>C161</f>
        <v>0</v>
      </c>
      <c r="J161" s="73"/>
      <c r="K161" s="3">
        <f>IF(C161="N/A",N/A,C161)</f>
        <v>0</v>
      </c>
      <c r="L161" s="3" t="b">
        <f t="shared" si="3"/>
        <v>0</v>
      </c>
    </row>
    <row r="162" spans="1:13" ht="5.25" customHeight="1" thickBot="1">
      <c r="A162" s="33"/>
      <c r="B162" s="5"/>
      <c r="C162" s="124"/>
      <c r="D162" s="34"/>
      <c r="E162" s="34"/>
      <c r="F162" s="34"/>
      <c r="G162" s="34"/>
      <c r="H162" s="65"/>
      <c r="I162" s="83"/>
      <c r="J162" s="73"/>
      <c r="K162" s="3"/>
      <c r="L162" s="3"/>
    </row>
    <row r="163" spans="1:13" ht="16" thickBot="1">
      <c r="A163" s="171" t="s">
        <v>15</v>
      </c>
      <c r="B163" s="172"/>
      <c r="C163" s="172"/>
      <c r="D163" s="172"/>
      <c r="E163" s="172"/>
      <c r="F163" s="172"/>
      <c r="G163" s="172"/>
      <c r="H163" s="173"/>
      <c r="I163" s="179">
        <f>IF(C165="NA", SUM(I167:I169), SUM(I165:I169))</f>
        <v>0</v>
      </c>
      <c r="J163" s="180"/>
      <c r="K163" s="3">
        <f>IF(C163="N/A",N/A,C163)</f>
        <v>0</v>
      </c>
      <c r="L163" s="3" t="b">
        <f t="shared" si="3"/>
        <v>0</v>
      </c>
      <c r="M163" s="37">
        <f>SUM(B165+B167+B169)</f>
        <v>15</v>
      </c>
    </row>
    <row r="164" spans="1:13" ht="4.5" customHeight="1">
      <c r="A164" s="181"/>
      <c r="B164" s="182"/>
      <c r="C164" s="182"/>
      <c r="D164" s="182"/>
      <c r="E164" s="182"/>
      <c r="F164" s="182"/>
      <c r="G164" s="182"/>
      <c r="H164" s="182"/>
      <c r="I164" s="182"/>
      <c r="J164" s="183"/>
      <c r="K164" s="3"/>
      <c r="L164" s="3"/>
    </row>
    <row r="165" spans="1:13" ht="36" customHeight="1">
      <c r="A165" s="123" t="s">
        <v>85</v>
      </c>
      <c r="B165" s="5" t="str">
        <f>IF(C165="N/A","0", "5")</f>
        <v>5</v>
      </c>
      <c r="C165" s="125"/>
      <c r="D165" s="156"/>
      <c r="E165" s="156"/>
      <c r="F165" s="156"/>
      <c r="G165" s="156"/>
      <c r="H165" s="65"/>
      <c r="I165" s="101">
        <f>C165</f>
        <v>0</v>
      </c>
      <c r="J165" s="73"/>
      <c r="K165" s="3">
        <f>IF(C165="N/A",N/A,C165)</f>
        <v>0</v>
      </c>
      <c r="L165" s="3" t="b">
        <f t="shared" si="3"/>
        <v>0</v>
      </c>
    </row>
    <row r="166" spans="1:13" ht="5.25" customHeight="1">
      <c r="A166" s="33"/>
      <c r="B166" s="5"/>
      <c r="C166" s="124"/>
      <c r="D166" s="34"/>
      <c r="E166" s="34"/>
      <c r="F166" s="34"/>
      <c r="G166" s="34"/>
      <c r="H166" s="65"/>
      <c r="I166" s="83"/>
      <c r="J166" s="73"/>
      <c r="K166" s="3"/>
      <c r="L166" s="3"/>
    </row>
    <row r="167" spans="1:13" ht="36">
      <c r="A167" s="123" t="s">
        <v>117</v>
      </c>
      <c r="B167" s="5" t="str">
        <f>IF(C167="N/A","0", "5")</f>
        <v>5</v>
      </c>
      <c r="C167" s="125"/>
      <c r="D167" s="156"/>
      <c r="E167" s="156"/>
      <c r="F167" s="156"/>
      <c r="G167" s="156"/>
      <c r="H167" s="65"/>
      <c r="I167" s="101">
        <f>C167</f>
        <v>0</v>
      </c>
      <c r="J167" s="73"/>
      <c r="K167" s="3">
        <f>IF(C167="N/A",N/A,C167)</f>
        <v>0</v>
      </c>
      <c r="L167" s="3" t="b">
        <f t="shared" si="3"/>
        <v>0</v>
      </c>
    </row>
    <row r="168" spans="1:13" ht="5.25" customHeight="1">
      <c r="A168" s="33"/>
      <c r="B168" s="5"/>
      <c r="C168" s="132"/>
      <c r="D168" s="34"/>
      <c r="E168" s="34"/>
      <c r="F168" s="34"/>
      <c r="G168" s="34"/>
      <c r="H168" s="65"/>
      <c r="I168" s="83"/>
      <c r="J168" s="73"/>
      <c r="K168" s="3"/>
      <c r="L168" s="3"/>
    </row>
    <row r="169" spans="1:13" ht="60">
      <c r="A169" s="131" t="s">
        <v>118</v>
      </c>
      <c r="B169" s="5" t="str">
        <f>IF(C169="N/A","0", "5")</f>
        <v>5</v>
      </c>
      <c r="C169" s="125"/>
      <c r="D169" s="156"/>
      <c r="E169" s="156"/>
      <c r="F169" s="156"/>
      <c r="G169" s="156"/>
      <c r="H169" s="65"/>
      <c r="I169" s="101">
        <f>C169</f>
        <v>0</v>
      </c>
      <c r="J169" s="73"/>
      <c r="K169" s="3">
        <f>IF(C169="N/A",N/A,C169)</f>
        <v>0</v>
      </c>
      <c r="L169" s="3" t="b">
        <f t="shared" ref="L169" si="4">IF(I169="N/A",0)</f>
        <v>0</v>
      </c>
    </row>
    <row r="170" spans="1:13" ht="5.25" customHeight="1" thickBot="1">
      <c r="A170" s="168"/>
      <c r="B170" s="169"/>
      <c r="C170" s="169"/>
      <c r="D170" s="169"/>
      <c r="E170" s="169"/>
      <c r="F170" s="169"/>
      <c r="G170" s="169"/>
      <c r="H170" s="169"/>
      <c r="I170" s="169"/>
      <c r="J170" s="170"/>
      <c r="K170" s="3"/>
      <c r="L170" s="3"/>
    </row>
    <row r="171" spans="1:13" ht="16" thickBot="1">
      <c r="A171" s="174" t="s">
        <v>20</v>
      </c>
      <c r="B171" s="175"/>
      <c r="C171" s="175"/>
      <c r="D171" s="175"/>
      <c r="E171" s="175"/>
      <c r="F171" s="175"/>
      <c r="G171" s="175"/>
      <c r="H171" s="176"/>
      <c r="I171" s="177">
        <f>IF(C173="NA", SUM(I175,I177,I179,I181,I183), SUM(I173:I183))</f>
        <v>0</v>
      </c>
      <c r="J171" s="178"/>
      <c r="K171" s="3">
        <f>IF(C171="N/A",0,4)</f>
        <v>4</v>
      </c>
      <c r="L171" s="3" t="b">
        <f t="shared" si="3"/>
        <v>0</v>
      </c>
      <c r="M171" s="37">
        <f>B173</f>
        <v>5</v>
      </c>
    </row>
    <row r="172" spans="1:13" ht="5.25" customHeight="1">
      <c r="A172" s="184"/>
      <c r="B172" s="185"/>
      <c r="C172" s="185"/>
      <c r="D172" s="185"/>
      <c r="E172" s="185"/>
      <c r="F172" s="185"/>
      <c r="G172" s="185"/>
      <c r="H172" s="185"/>
      <c r="I172" s="185"/>
      <c r="J172" s="186"/>
      <c r="K172" s="3"/>
      <c r="L172" s="3"/>
    </row>
    <row r="173" spans="1:13" ht="36" customHeight="1">
      <c r="A173" s="123" t="s">
        <v>17</v>
      </c>
      <c r="B173" s="5">
        <f>IF(C173="N/A",0,5)</f>
        <v>5</v>
      </c>
      <c r="C173" s="125"/>
      <c r="D173" s="156"/>
      <c r="E173" s="156"/>
      <c r="F173" s="156"/>
      <c r="G173" s="156"/>
      <c r="H173" s="65"/>
      <c r="I173" s="101">
        <f>C173</f>
        <v>0</v>
      </c>
      <c r="J173" s="73"/>
      <c r="K173" s="3">
        <f>IF(C173="N/A",0,4)</f>
        <v>4</v>
      </c>
      <c r="L173" s="3" t="b">
        <f t="shared" si="3"/>
        <v>0</v>
      </c>
    </row>
    <row r="174" spans="1:13" ht="5.25" customHeight="1" thickBot="1">
      <c r="A174" s="126"/>
      <c r="B174" s="127"/>
      <c r="C174" s="122"/>
      <c r="D174" s="128"/>
      <c r="E174" s="128"/>
      <c r="F174" s="128"/>
      <c r="G174" s="128"/>
      <c r="H174" s="87"/>
      <c r="I174" s="129"/>
      <c r="J174" s="88"/>
      <c r="K174" s="3"/>
      <c r="L174" s="3"/>
    </row>
    <row r="175" spans="1:13" ht="20.25" customHeight="1">
      <c r="A175" s="89"/>
      <c r="B175" s="89"/>
      <c r="C175" s="90"/>
      <c r="D175" s="90"/>
      <c r="E175" s="90"/>
      <c r="F175" s="90"/>
      <c r="G175" s="90"/>
      <c r="H175" s="91"/>
      <c r="I175" s="92"/>
      <c r="J175" s="92"/>
      <c r="K175" s="3"/>
      <c r="L175" s="3"/>
    </row>
    <row r="176" spans="1:13">
      <c r="A176" s="93"/>
      <c r="B176" s="93"/>
      <c r="C176" s="94"/>
      <c r="D176" s="94"/>
      <c r="E176" s="94"/>
      <c r="F176" s="94"/>
      <c r="G176" s="94"/>
      <c r="H176" s="95"/>
      <c r="I176" s="96"/>
      <c r="J176" s="96"/>
      <c r="K176" s="3"/>
      <c r="L176" s="3"/>
    </row>
    <row r="177" spans="1:12">
      <c r="A177" s="93"/>
      <c r="B177" s="93"/>
      <c r="C177" s="94"/>
      <c r="D177" s="94"/>
      <c r="E177" s="94"/>
      <c r="F177" s="94"/>
      <c r="G177" s="94"/>
      <c r="H177" s="95"/>
      <c r="I177" s="96"/>
      <c r="J177" s="96"/>
      <c r="K177" s="3"/>
      <c r="L177" s="3"/>
    </row>
    <row r="178" spans="1:12">
      <c r="A178" s="93"/>
      <c r="B178" s="93"/>
      <c r="C178" s="94"/>
      <c r="D178" s="94"/>
      <c r="E178" s="94"/>
      <c r="F178" s="94"/>
      <c r="G178" s="94"/>
      <c r="H178" s="95"/>
      <c r="I178" s="96"/>
      <c r="J178" s="96"/>
      <c r="K178" s="3"/>
      <c r="L178" s="3"/>
    </row>
    <row r="179" spans="1:12">
      <c r="A179" s="93"/>
      <c r="B179" s="93"/>
      <c r="C179" s="94"/>
      <c r="D179" s="94"/>
      <c r="E179" s="94"/>
      <c r="F179" s="94"/>
      <c r="G179" s="94"/>
      <c r="H179" s="95"/>
      <c r="I179" s="96"/>
      <c r="J179" s="96"/>
      <c r="K179" s="3"/>
      <c r="L179" s="3"/>
    </row>
    <row r="180" spans="1:12">
      <c r="A180" s="93"/>
      <c r="B180" s="93"/>
      <c r="C180" s="94"/>
      <c r="D180" s="94"/>
      <c r="E180" s="94"/>
      <c r="F180" s="94"/>
      <c r="G180" s="94"/>
      <c r="H180" s="95"/>
      <c r="I180" s="96"/>
      <c r="J180" s="96"/>
      <c r="K180" s="3"/>
      <c r="L180" s="3"/>
    </row>
    <row r="181" spans="1:12">
      <c r="A181" s="93"/>
      <c r="B181" s="93"/>
      <c r="C181" s="94"/>
      <c r="D181" s="94"/>
      <c r="E181" s="94"/>
      <c r="F181" s="94"/>
      <c r="G181" s="94"/>
      <c r="H181" s="95"/>
      <c r="I181" s="96"/>
      <c r="J181" s="96"/>
      <c r="K181" s="3"/>
      <c r="L181" s="3"/>
    </row>
    <row r="182" spans="1:12">
      <c r="A182" s="93"/>
      <c r="B182" s="93"/>
      <c r="C182" s="94"/>
      <c r="D182" s="94"/>
      <c r="E182" s="94"/>
      <c r="F182" s="94"/>
      <c r="G182" s="94"/>
      <c r="H182" s="95"/>
      <c r="I182" s="96"/>
      <c r="J182" s="96"/>
      <c r="K182" s="3"/>
      <c r="L182" s="3"/>
    </row>
    <row r="183" spans="1:12">
      <c r="A183" s="93"/>
      <c r="B183" s="93"/>
      <c r="C183" s="94"/>
      <c r="D183" s="94"/>
      <c r="E183" s="94"/>
      <c r="F183" s="94"/>
      <c r="G183" s="94"/>
      <c r="H183" s="95"/>
      <c r="I183" s="96"/>
      <c r="J183" s="96"/>
      <c r="K183" s="3"/>
      <c r="L183" s="3"/>
    </row>
    <row r="184" spans="1:12">
      <c r="A184" s="93"/>
      <c r="B184" s="93"/>
      <c r="C184" s="94"/>
      <c r="D184" s="94"/>
      <c r="E184" s="94"/>
      <c r="F184" s="94"/>
      <c r="G184" s="94"/>
      <c r="H184" s="95"/>
      <c r="I184" s="96"/>
      <c r="J184" s="96"/>
      <c r="K184" s="3"/>
      <c r="L184" s="3"/>
    </row>
    <row r="185" spans="1:12">
      <c r="A185" s="93"/>
      <c r="B185" s="93"/>
      <c r="C185" s="94"/>
      <c r="D185" s="94"/>
      <c r="E185" s="94"/>
      <c r="F185" s="94"/>
      <c r="G185" s="94"/>
      <c r="H185" s="95"/>
      <c r="I185" s="96"/>
      <c r="J185" s="96"/>
      <c r="K185" s="3"/>
      <c r="L185" s="3"/>
    </row>
    <row r="186" spans="1:12">
      <c r="A186" s="93"/>
      <c r="B186" s="93"/>
      <c r="C186" s="94"/>
      <c r="D186" s="94"/>
      <c r="E186" s="94"/>
      <c r="F186" s="94"/>
      <c r="G186" s="94"/>
      <c r="H186" s="95"/>
      <c r="I186" s="96"/>
      <c r="J186" s="96"/>
      <c r="K186" s="3"/>
      <c r="L186" s="3"/>
    </row>
    <row r="187" spans="1:12">
      <c r="A187" s="93"/>
      <c r="B187" s="93"/>
      <c r="C187" s="94"/>
      <c r="D187" s="94"/>
      <c r="E187" s="94"/>
      <c r="F187" s="94"/>
      <c r="G187" s="94"/>
      <c r="H187" s="95"/>
      <c r="I187" s="96"/>
      <c r="J187" s="96"/>
      <c r="K187" s="3"/>
      <c r="L187" s="3"/>
    </row>
    <row r="188" spans="1:12">
      <c r="A188" s="93"/>
      <c r="B188" s="93"/>
      <c r="C188" s="94"/>
      <c r="D188" s="94"/>
      <c r="E188" s="94"/>
      <c r="F188" s="94"/>
      <c r="G188" s="94"/>
      <c r="H188" s="95"/>
      <c r="I188" s="96"/>
      <c r="J188" s="96"/>
      <c r="K188" s="3"/>
      <c r="L188" s="3"/>
    </row>
    <row r="189" spans="1:12">
      <c r="A189" s="93"/>
      <c r="B189" s="93"/>
      <c r="C189" s="94"/>
      <c r="D189" s="94"/>
      <c r="E189" s="94"/>
      <c r="F189" s="94"/>
      <c r="G189" s="94"/>
      <c r="H189" s="95"/>
      <c r="I189" s="97"/>
      <c r="J189" s="97"/>
    </row>
    <row r="190" spans="1:12">
      <c r="A190" s="93"/>
      <c r="B190" s="93"/>
      <c r="C190" s="94"/>
      <c r="D190" s="94"/>
      <c r="E190" s="94"/>
      <c r="F190" s="94"/>
      <c r="G190" s="94"/>
      <c r="H190" s="95"/>
      <c r="I190" s="97"/>
      <c r="J190" s="97"/>
    </row>
    <row r="191" spans="1:12">
      <c r="A191" s="93"/>
      <c r="B191" s="93"/>
      <c r="C191" s="94"/>
      <c r="D191" s="94"/>
      <c r="E191" s="94"/>
      <c r="F191" s="94"/>
      <c r="G191" s="94"/>
      <c r="H191" s="95"/>
      <c r="I191" s="97"/>
      <c r="J191" s="97"/>
    </row>
    <row r="192" spans="1:12">
      <c r="A192" s="93"/>
      <c r="B192" s="93"/>
      <c r="C192" s="94"/>
      <c r="D192" s="94"/>
      <c r="E192" s="94"/>
      <c r="F192" s="94"/>
      <c r="G192" s="94"/>
      <c r="H192" s="95"/>
      <c r="I192" s="97"/>
      <c r="J192" s="97"/>
    </row>
    <row r="193" spans="1:10">
      <c r="A193" s="93"/>
      <c r="B193" s="93"/>
      <c r="C193" s="94"/>
      <c r="D193" s="94"/>
      <c r="E193" s="94"/>
      <c r="F193" s="94"/>
      <c r="G193" s="94"/>
      <c r="H193" s="95"/>
      <c r="I193" s="97"/>
      <c r="J193" s="97"/>
    </row>
    <row r="194" spans="1:10">
      <c r="A194" s="93"/>
      <c r="B194" s="93"/>
      <c r="C194" s="94"/>
      <c r="D194" s="94"/>
      <c r="E194" s="94"/>
      <c r="F194" s="94"/>
      <c r="G194" s="94"/>
      <c r="H194" s="95"/>
      <c r="I194" s="97"/>
      <c r="J194" s="97"/>
    </row>
    <row r="195" spans="1:10">
      <c r="A195" s="93"/>
      <c r="B195" s="93"/>
      <c r="C195" s="94"/>
      <c r="D195" s="94"/>
      <c r="E195" s="94"/>
      <c r="F195" s="94"/>
      <c r="G195" s="94"/>
      <c r="H195" s="95"/>
      <c r="I195" s="97"/>
      <c r="J195" s="97"/>
    </row>
    <row r="196" spans="1:10">
      <c r="A196" s="93"/>
      <c r="B196" s="93"/>
      <c r="C196" s="94"/>
      <c r="D196" s="94"/>
      <c r="E196" s="94"/>
      <c r="F196" s="94"/>
      <c r="G196" s="94"/>
      <c r="H196" s="95"/>
      <c r="I196" s="97"/>
      <c r="J196" s="97"/>
    </row>
    <row r="197" spans="1:10">
      <c r="A197" s="93"/>
      <c r="B197" s="93"/>
      <c r="C197" s="94"/>
      <c r="D197" s="94"/>
      <c r="E197" s="94"/>
      <c r="F197" s="94"/>
      <c r="G197" s="94"/>
      <c r="H197" s="95"/>
      <c r="I197" s="97"/>
      <c r="J197" s="97"/>
    </row>
    <row r="198" spans="1:10">
      <c r="A198" s="93"/>
      <c r="B198" s="93"/>
      <c r="C198" s="94"/>
      <c r="D198" s="94"/>
      <c r="E198" s="94"/>
      <c r="F198" s="94"/>
      <c r="G198" s="94"/>
      <c r="H198" s="95"/>
      <c r="I198" s="97"/>
      <c r="J198" s="97"/>
    </row>
    <row r="199" spans="1:10">
      <c r="A199" s="93"/>
      <c r="B199" s="93"/>
      <c r="C199" s="94"/>
      <c r="D199" s="94"/>
      <c r="E199" s="94"/>
      <c r="F199" s="94"/>
      <c r="G199" s="94"/>
      <c r="H199" s="95"/>
      <c r="I199" s="97"/>
      <c r="J199" s="97"/>
    </row>
    <row r="200" spans="1:10">
      <c r="A200" s="93"/>
      <c r="B200" s="93"/>
      <c r="C200" s="94"/>
      <c r="D200" s="94"/>
      <c r="E200" s="94"/>
      <c r="F200" s="94"/>
      <c r="G200" s="94"/>
      <c r="H200" s="95"/>
      <c r="I200" s="97"/>
      <c r="J200" s="97"/>
    </row>
    <row r="201" spans="1:10">
      <c r="A201" s="93"/>
      <c r="B201" s="93"/>
      <c r="C201" s="94"/>
      <c r="D201" s="94"/>
      <c r="E201" s="94"/>
      <c r="F201" s="94"/>
      <c r="G201" s="94"/>
      <c r="H201" s="95"/>
      <c r="I201" s="97"/>
      <c r="J201" s="97"/>
    </row>
    <row r="202" spans="1:10">
      <c r="A202" s="93"/>
      <c r="B202" s="93"/>
      <c r="C202" s="94"/>
      <c r="D202" s="94"/>
      <c r="E202" s="94"/>
      <c r="F202" s="94"/>
      <c r="G202" s="94"/>
      <c r="H202" s="95"/>
      <c r="I202" s="97"/>
      <c r="J202" s="97"/>
    </row>
    <row r="203" spans="1:10">
      <c r="A203" s="93"/>
      <c r="B203" s="93"/>
      <c r="C203" s="94"/>
      <c r="D203" s="94"/>
      <c r="E203" s="94"/>
      <c r="F203" s="94"/>
      <c r="G203" s="94"/>
      <c r="H203" s="95"/>
      <c r="I203" s="97"/>
      <c r="J203" s="97"/>
    </row>
    <row r="204" spans="1:10">
      <c r="A204" s="93"/>
      <c r="B204" s="93"/>
      <c r="C204" s="94"/>
      <c r="D204" s="94"/>
      <c r="E204" s="94"/>
      <c r="F204" s="94"/>
      <c r="G204" s="94"/>
      <c r="H204" s="95"/>
      <c r="I204" s="97"/>
      <c r="J204" s="97"/>
    </row>
    <row r="205" spans="1:10">
      <c r="A205" s="93"/>
      <c r="B205" s="93"/>
      <c r="C205" s="94"/>
      <c r="D205" s="94"/>
      <c r="E205" s="94"/>
      <c r="F205" s="94"/>
      <c r="G205" s="94"/>
      <c r="H205" s="95"/>
      <c r="I205" s="97"/>
      <c r="J205" s="97"/>
    </row>
    <row r="206" spans="1:10">
      <c r="A206" s="93"/>
      <c r="B206" s="93"/>
      <c r="C206" s="94"/>
      <c r="D206" s="94"/>
      <c r="E206" s="94"/>
      <c r="F206" s="94"/>
      <c r="G206" s="94"/>
      <c r="H206" s="95"/>
      <c r="I206" s="97"/>
      <c r="J206" s="97"/>
    </row>
    <row r="207" spans="1:10">
      <c r="A207" s="93"/>
      <c r="B207" s="93"/>
      <c r="C207" s="94"/>
      <c r="D207" s="94"/>
      <c r="E207" s="94"/>
      <c r="F207" s="94"/>
      <c r="G207" s="94"/>
      <c r="H207" s="95"/>
      <c r="I207" s="97"/>
      <c r="J207" s="97"/>
    </row>
    <row r="208" spans="1:10">
      <c r="A208" s="93"/>
      <c r="B208" s="93"/>
      <c r="C208" s="94"/>
      <c r="D208" s="94"/>
      <c r="E208" s="94"/>
      <c r="F208" s="94"/>
      <c r="G208" s="94"/>
      <c r="H208" s="95"/>
      <c r="I208" s="97"/>
      <c r="J208" s="97"/>
    </row>
    <row r="209" spans="1:10">
      <c r="A209" s="93"/>
      <c r="B209" s="93"/>
      <c r="C209" s="94"/>
      <c r="D209" s="94"/>
      <c r="E209" s="94"/>
      <c r="F209" s="94"/>
      <c r="G209" s="94"/>
      <c r="H209" s="95"/>
      <c r="I209" s="97"/>
      <c r="J209" s="97"/>
    </row>
    <row r="210" spans="1:10">
      <c r="A210" s="93"/>
      <c r="B210" s="93"/>
      <c r="C210" s="94"/>
      <c r="D210" s="94"/>
      <c r="E210" s="94"/>
      <c r="F210" s="94"/>
      <c r="G210" s="94"/>
      <c r="H210" s="95"/>
      <c r="I210" s="97"/>
      <c r="J210" s="97"/>
    </row>
    <row r="211" spans="1:10">
      <c r="A211" s="93"/>
      <c r="B211" s="93"/>
      <c r="C211" s="94"/>
      <c r="D211" s="94"/>
      <c r="E211" s="94"/>
      <c r="F211" s="94"/>
      <c r="G211" s="94"/>
      <c r="H211" s="95"/>
      <c r="I211" s="97"/>
      <c r="J211" s="97"/>
    </row>
    <row r="212" spans="1:10">
      <c r="A212" s="93"/>
      <c r="B212" s="93"/>
      <c r="C212" s="94"/>
      <c r="D212" s="94"/>
      <c r="E212" s="94"/>
      <c r="F212" s="94"/>
      <c r="G212" s="94"/>
      <c r="H212" s="95"/>
      <c r="I212" s="97"/>
      <c r="J212" s="97"/>
    </row>
    <row r="213" spans="1:10">
      <c r="A213" s="93"/>
      <c r="B213" s="93"/>
      <c r="C213" s="94"/>
      <c r="D213" s="94"/>
      <c r="E213" s="94"/>
      <c r="F213" s="94"/>
      <c r="G213" s="94"/>
      <c r="H213" s="95"/>
      <c r="I213" s="97"/>
      <c r="J213" s="97"/>
    </row>
    <row r="214" spans="1:10">
      <c r="A214" s="93"/>
      <c r="B214" s="93"/>
      <c r="C214" s="94"/>
      <c r="D214" s="94"/>
      <c r="E214" s="94"/>
      <c r="F214" s="94"/>
      <c r="G214" s="94"/>
      <c r="H214" s="95"/>
      <c r="I214" s="97"/>
      <c r="J214" s="97"/>
    </row>
    <row r="215" spans="1:10">
      <c r="A215" s="93"/>
      <c r="B215" s="93"/>
      <c r="C215" s="94"/>
      <c r="D215" s="94"/>
      <c r="E215" s="94"/>
      <c r="F215" s="94"/>
      <c r="G215" s="94"/>
      <c r="H215" s="95"/>
      <c r="I215" s="97"/>
      <c r="J215" s="97"/>
    </row>
    <row r="216" spans="1:10">
      <c r="A216" s="93"/>
      <c r="B216" s="93"/>
      <c r="C216" s="94"/>
      <c r="D216" s="94"/>
      <c r="E216" s="94"/>
      <c r="F216" s="94"/>
      <c r="G216" s="94"/>
      <c r="H216" s="95"/>
      <c r="I216" s="97"/>
      <c r="J216" s="97"/>
    </row>
    <row r="217" spans="1:10">
      <c r="A217" s="93"/>
      <c r="B217" s="93"/>
      <c r="C217" s="94"/>
      <c r="D217" s="94"/>
      <c r="E217" s="94"/>
      <c r="F217" s="94"/>
      <c r="G217" s="94"/>
      <c r="H217" s="95"/>
      <c r="I217" s="97"/>
      <c r="J217" s="97"/>
    </row>
    <row r="218" spans="1:10">
      <c r="A218" s="93"/>
      <c r="B218" s="93"/>
      <c r="C218" s="94"/>
      <c r="D218" s="94"/>
      <c r="E218" s="94"/>
      <c r="F218" s="94"/>
      <c r="G218" s="94"/>
      <c r="H218" s="95"/>
      <c r="I218" s="97"/>
      <c r="J218" s="97"/>
    </row>
    <row r="219" spans="1:10">
      <c r="A219" s="93"/>
      <c r="B219" s="93"/>
      <c r="C219" s="94"/>
      <c r="D219" s="94"/>
      <c r="E219" s="94"/>
      <c r="F219" s="94"/>
      <c r="G219" s="94"/>
      <c r="H219" s="95"/>
      <c r="I219" s="97"/>
      <c r="J219" s="97"/>
    </row>
    <row r="220" spans="1:10">
      <c r="A220" s="93"/>
      <c r="B220" s="93"/>
      <c r="C220" s="94"/>
      <c r="D220" s="94"/>
      <c r="E220" s="94"/>
      <c r="F220" s="94"/>
      <c r="G220" s="94"/>
      <c r="H220" s="95"/>
      <c r="I220" s="97"/>
      <c r="J220" s="97"/>
    </row>
    <row r="221" spans="1:10">
      <c r="A221" s="93"/>
      <c r="B221" s="93"/>
      <c r="C221" s="94"/>
      <c r="D221" s="94"/>
      <c r="E221" s="94"/>
      <c r="F221" s="94"/>
      <c r="G221" s="94"/>
      <c r="H221" s="95"/>
      <c r="I221" s="97"/>
      <c r="J221" s="97"/>
    </row>
    <row r="222" spans="1:10">
      <c r="A222" s="93"/>
      <c r="B222" s="93"/>
      <c r="C222" s="94"/>
      <c r="D222" s="94"/>
      <c r="E222" s="94"/>
      <c r="F222" s="94"/>
      <c r="G222" s="94"/>
      <c r="H222" s="95"/>
      <c r="I222" s="97"/>
      <c r="J222" s="97"/>
    </row>
    <row r="223" spans="1:10">
      <c r="A223" s="93"/>
      <c r="B223" s="93"/>
      <c r="C223" s="94"/>
      <c r="D223" s="94"/>
      <c r="E223" s="94"/>
      <c r="F223" s="94"/>
      <c r="G223" s="94"/>
      <c r="H223" s="95"/>
      <c r="I223" s="97"/>
      <c r="J223" s="97"/>
    </row>
    <row r="224" spans="1:10">
      <c r="A224" s="93"/>
      <c r="B224" s="93"/>
      <c r="C224" s="94"/>
      <c r="D224" s="94"/>
      <c r="E224" s="94"/>
      <c r="F224" s="94"/>
      <c r="G224" s="94"/>
      <c r="H224" s="95"/>
      <c r="I224" s="97"/>
      <c r="J224" s="97"/>
    </row>
  </sheetData>
  <dataConsolidate/>
  <mergeCells count="104">
    <mergeCell ref="D87:G87"/>
    <mergeCell ref="D89:G89"/>
    <mergeCell ref="D93:G93"/>
    <mergeCell ref="A80:J80"/>
    <mergeCell ref="I131:J131"/>
    <mergeCell ref="D117:G117"/>
    <mergeCell ref="D119:G119"/>
    <mergeCell ref="D75:G75"/>
    <mergeCell ref="I79:J79"/>
    <mergeCell ref="D91:G91"/>
    <mergeCell ref="D81:G81"/>
    <mergeCell ref="D83:G83"/>
    <mergeCell ref="D101:G101"/>
    <mergeCell ref="D99:G99"/>
    <mergeCell ref="C1:J2"/>
    <mergeCell ref="C26:H26"/>
    <mergeCell ref="C28:H28"/>
    <mergeCell ref="C30:H30"/>
    <mergeCell ref="I33:J33"/>
    <mergeCell ref="I39:J39"/>
    <mergeCell ref="A33:H33"/>
    <mergeCell ref="A4:J4"/>
    <mergeCell ref="C22:H22"/>
    <mergeCell ref="D16:E16"/>
    <mergeCell ref="A17:J17"/>
    <mergeCell ref="C14:H14"/>
    <mergeCell ref="D18:E18"/>
    <mergeCell ref="F18:H18"/>
    <mergeCell ref="C10:H10"/>
    <mergeCell ref="C12:H12"/>
    <mergeCell ref="C6:H6"/>
    <mergeCell ref="C20:H20"/>
    <mergeCell ref="C8:H8"/>
    <mergeCell ref="I16:J16"/>
    <mergeCell ref="C24:H24"/>
    <mergeCell ref="D77:G77"/>
    <mergeCell ref="A39:H39"/>
    <mergeCell ref="D147:G147"/>
    <mergeCell ref="I145:J145"/>
    <mergeCell ref="D111:G111"/>
    <mergeCell ref="D113:G113"/>
    <mergeCell ref="D115:G115"/>
    <mergeCell ref="A96:J96"/>
    <mergeCell ref="D141:G141"/>
    <mergeCell ref="D143:G143"/>
    <mergeCell ref="D51:G51"/>
    <mergeCell ref="D55:G55"/>
    <mergeCell ref="D59:G59"/>
    <mergeCell ref="D57:G57"/>
    <mergeCell ref="D53:G53"/>
    <mergeCell ref="A65:H65"/>
    <mergeCell ref="D85:G85"/>
    <mergeCell ref="D97:G97"/>
    <mergeCell ref="A95:H95"/>
    <mergeCell ref="D47:G47"/>
    <mergeCell ref="I95:J95"/>
    <mergeCell ref="A79:H79"/>
    <mergeCell ref="D61:G61"/>
    <mergeCell ref="D173:G173"/>
    <mergeCell ref="D159:G159"/>
    <mergeCell ref="A170:J170"/>
    <mergeCell ref="A163:H163"/>
    <mergeCell ref="A171:H171"/>
    <mergeCell ref="D165:G165"/>
    <mergeCell ref="I171:J171"/>
    <mergeCell ref="I163:J163"/>
    <mergeCell ref="D167:G167"/>
    <mergeCell ref="A164:J164"/>
    <mergeCell ref="D169:G169"/>
    <mergeCell ref="A172:J172"/>
    <mergeCell ref="D157:G157"/>
    <mergeCell ref="D161:G161"/>
    <mergeCell ref="D103:G103"/>
    <mergeCell ref="D123:G123"/>
    <mergeCell ref="A132:J132"/>
    <mergeCell ref="D133:G133"/>
    <mergeCell ref="D135:G135"/>
    <mergeCell ref="D137:G137"/>
    <mergeCell ref="D139:G139"/>
    <mergeCell ref="D155:G155"/>
    <mergeCell ref="A131:H131"/>
    <mergeCell ref="D129:G129"/>
    <mergeCell ref="A145:H145"/>
    <mergeCell ref="D125:G125"/>
    <mergeCell ref="D127:G127"/>
    <mergeCell ref="D105:G105"/>
    <mergeCell ref="D107:G107"/>
    <mergeCell ref="D109:G109"/>
    <mergeCell ref="A146:J146"/>
    <mergeCell ref="D151:G151"/>
    <mergeCell ref="D153:G153"/>
    <mergeCell ref="D149:G149"/>
    <mergeCell ref="D121:G121"/>
    <mergeCell ref="D69:G69"/>
    <mergeCell ref="D71:G71"/>
    <mergeCell ref="D73:G73"/>
    <mergeCell ref="D35:G35"/>
    <mergeCell ref="D41:G41"/>
    <mergeCell ref="D49:G49"/>
    <mergeCell ref="D37:G37"/>
    <mergeCell ref="D63:G63"/>
    <mergeCell ref="D43:G43"/>
    <mergeCell ref="D45:G45"/>
    <mergeCell ref="D67:G67"/>
  </mergeCells>
  <pageMargins left="0.5" right="0.25" top="0.25" bottom="0.75" header="0.3" footer="0.3"/>
  <pageSetup orientation="portrait" r:id="rId1"/>
  <headerFooter>
    <oddFooter>&amp;L&amp;K000000QAF-006 Rev00&amp;CPage &amp;P of &amp;N&amp;R&amp;K000000Effective Date: 7/6/2022</oddFooter>
  </headerFooter>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0000000}">
          <x14:formula1>
            <xm:f>'Drop Down Menu'!$D$1:$D$2</xm:f>
          </x14:formula1>
          <xm:sqref>C62</xm:sqref>
        </x14:dataValidation>
        <x14:dataValidation type="list" allowBlank="1" showInputMessage="1" showErrorMessage="1" xr:uid="{00000000-0002-0000-0100-000001000000}">
          <x14:formula1>
            <xm:f>'Drop Down Menu'!$A$1:$A$6</xm:f>
          </x14:formula1>
          <xm:sqref>C43 C155 C153 C151 C149 C147 C143 C141 C139 C137 C135 C133 C129 C127 C125 C123 C121 C119 C117 C115 C113 C111 C109 C107 C105 C103 C101 C99 C97 C93 C91 C89 C87 C157 C83 C81 C41 C75 C73 C71 C69 C67 C161 C169 C165 C55 C173 C51 C49 C47 C45 C167 C57 C59</xm:sqref>
        </x14:dataValidation>
        <x14:dataValidation type="list" allowBlank="1" showInputMessage="1" showErrorMessage="1" xr:uid="{00000000-0002-0000-0100-000002000000}">
          <x14:formula1>
            <xm:f>'Drop Down Menu'!$A$17:$A$18</xm:f>
          </x14:formula1>
          <xm:sqref>C16 F16 H16</xm:sqref>
        </x14:dataValidation>
        <x14:dataValidation type="list" allowBlank="1" showInputMessage="1" showErrorMessage="1" xr:uid="{00000000-0002-0000-0100-000003000000}">
          <x14:formula1>
            <xm:f>'Drop Down Menu'!$A$7:$A$15</xm:f>
          </x14:formula1>
          <xm:sqref>C37</xm:sqref>
        </x14:dataValidation>
        <x14:dataValidation type="list" allowBlank="1" showInputMessage="1" showErrorMessage="1" xr:uid="{00000000-0002-0000-0100-000004000000}">
          <x14:formula1>
            <xm:f>'Drop Down Menu'!$F$5:$F$7</xm:f>
          </x14:formula1>
          <xm:sqref>C63 C61 C53 C77 C85 C159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78"/>
  <sheetViews>
    <sheetView zoomScale="80" zoomScaleNormal="80" workbookViewId="0">
      <selection activeCell="B6" sqref="B6"/>
    </sheetView>
  </sheetViews>
  <sheetFormatPr defaultRowHeight="15.5"/>
  <cols>
    <col min="1" max="1" width="30.453125" customWidth="1"/>
    <col min="2" max="2" width="9.1796875" style="13" customWidth="1"/>
    <col min="3" max="3" width="12.453125" style="9" customWidth="1"/>
    <col min="4" max="4" width="5.7265625" style="22" customWidth="1"/>
    <col min="5" max="5" width="5.7265625" style="9" customWidth="1"/>
    <col min="6" max="6" width="5.7265625" style="22" customWidth="1"/>
    <col min="7" max="7" width="5.7265625" style="9" customWidth="1"/>
    <col min="8" max="8" width="5.7265625" style="22" customWidth="1"/>
    <col min="9" max="9" width="5.7265625" style="9" customWidth="1"/>
    <col min="10" max="10" width="5.7265625" style="22" customWidth="1"/>
    <col min="11" max="11" width="5.7265625" style="9" customWidth="1"/>
    <col min="12" max="12" width="5.7265625" style="22" customWidth="1"/>
    <col min="13" max="13" width="5.7265625" style="9" customWidth="1"/>
    <col min="14" max="14" width="12.453125" style="14" customWidth="1"/>
    <col min="15" max="15" width="17.453125" style="25" bestFit="1" customWidth="1"/>
  </cols>
  <sheetData>
    <row r="1" spans="1:15" ht="18.5">
      <c r="A1" s="148" t="s">
        <v>1</v>
      </c>
      <c r="B1" s="149" t="s">
        <v>40</v>
      </c>
      <c r="C1" s="150" t="s">
        <v>78</v>
      </c>
      <c r="D1" s="151" t="s">
        <v>52</v>
      </c>
      <c r="E1" s="150" t="s">
        <v>51</v>
      </c>
      <c r="F1" s="151" t="s">
        <v>46</v>
      </c>
      <c r="G1" s="150" t="s">
        <v>45</v>
      </c>
      <c r="H1" s="151" t="s">
        <v>42</v>
      </c>
      <c r="I1" s="150" t="s">
        <v>35</v>
      </c>
      <c r="J1" s="151" t="s">
        <v>43</v>
      </c>
      <c r="K1" s="150" t="s">
        <v>36</v>
      </c>
      <c r="L1" s="151" t="s">
        <v>44</v>
      </c>
      <c r="M1" s="150" t="s">
        <v>37</v>
      </c>
      <c r="N1" s="149" t="s">
        <v>22</v>
      </c>
      <c r="O1" s="152" t="s">
        <v>79</v>
      </c>
    </row>
    <row r="2" spans="1:15">
      <c r="A2" s="139" t="s">
        <v>50</v>
      </c>
      <c r="B2" s="18">
        <f>'Supplier Audit'!L33</f>
        <v>10</v>
      </c>
      <c r="C2" s="32">
        <f>'Supplier Audit'!I33</f>
        <v>0</v>
      </c>
      <c r="D2" s="23">
        <f>COUNTIF('Supplier Audit'!I37:I38,5)</f>
        <v>0</v>
      </c>
      <c r="E2" s="18">
        <f>D2*4</f>
        <v>0</v>
      </c>
      <c r="F2" s="23">
        <f>COUNTIF('Supplier Audit'!I37:I38,4)</f>
        <v>0</v>
      </c>
      <c r="G2" s="18">
        <f>F2*3</f>
        <v>0</v>
      </c>
      <c r="H2" s="23">
        <f>COUNTIF('Supplier Audit'!I37:I38,3)</f>
        <v>0</v>
      </c>
      <c r="I2" s="18">
        <f>H2*2</f>
        <v>0</v>
      </c>
      <c r="J2" s="23">
        <f>COUNTIF('Supplier Audit'!I37:I38,2)</f>
        <v>0</v>
      </c>
      <c r="K2" s="18">
        <f>J2*1</f>
        <v>0</v>
      </c>
      <c r="L2" s="23">
        <f>COUNTIF('Supplier Audit'!I37:I38,1)</f>
        <v>0</v>
      </c>
      <c r="M2" s="18">
        <f>L2*0</f>
        <v>0</v>
      </c>
      <c r="N2" s="153">
        <f>M2+K2+I2+G2+E2</f>
        <v>0</v>
      </c>
      <c r="O2" s="140">
        <f>C2/B2</f>
        <v>0</v>
      </c>
    </row>
    <row r="3" spans="1:15">
      <c r="A3" s="139"/>
      <c r="B3" s="18"/>
      <c r="C3" s="16"/>
      <c r="D3" s="23"/>
      <c r="E3" s="18"/>
      <c r="F3" s="23"/>
      <c r="G3" s="18"/>
      <c r="H3" s="23"/>
      <c r="I3" s="18"/>
      <c r="J3" s="23"/>
      <c r="K3" s="18"/>
      <c r="L3" s="23"/>
      <c r="M3" s="18"/>
      <c r="N3" s="19"/>
      <c r="O3" s="26"/>
    </row>
    <row r="4" spans="1:15" ht="18.5">
      <c r="A4" s="139" t="s">
        <v>23</v>
      </c>
      <c r="B4" s="141">
        <f>'Supplier Audit'!M39</f>
        <v>60</v>
      </c>
      <c r="C4" s="16">
        <f>'Supplier Audit'!I39</f>
        <v>0</v>
      </c>
      <c r="D4" s="23">
        <f>COUNTIF('Supplier Audit'!I41:I63,5)</f>
        <v>0</v>
      </c>
      <c r="E4" s="18">
        <f>D4*5</f>
        <v>0</v>
      </c>
      <c r="F4" s="23">
        <f>COUNTIF('Supplier Audit'!I41:I63,4)</f>
        <v>0</v>
      </c>
      <c r="G4" s="18">
        <f>F4*4</f>
        <v>0</v>
      </c>
      <c r="H4" s="23">
        <f>COUNTIF('Supplier Audit'!I41:I63,3)</f>
        <v>0</v>
      </c>
      <c r="I4" s="18">
        <f>H4*3</f>
        <v>0</v>
      </c>
      <c r="J4" s="23">
        <f>COUNTIF('Supplier Audit'!I41:I63,2)</f>
        <v>0</v>
      </c>
      <c r="K4" s="18">
        <f>J4*2</f>
        <v>0</v>
      </c>
      <c r="L4" s="23">
        <f>COUNTIF('Supplier Audit'!I41:I63,1)</f>
        <v>0</v>
      </c>
      <c r="M4" s="18">
        <f>L4*1</f>
        <v>0</v>
      </c>
      <c r="N4" s="19">
        <f>E4+G4+I4+K4+M4</f>
        <v>0</v>
      </c>
      <c r="O4" s="30">
        <f>C4/B4</f>
        <v>0</v>
      </c>
    </row>
    <row r="5" spans="1:15" ht="18.5">
      <c r="A5" s="142"/>
      <c r="B5" s="18"/>
      <c r="C5" s="143"/>
      <c r="D5" s="23"/>
      <c r="E5" s="18"/>
      <c r="F5" s="23"/>
      <c r="G5" s="18"/>
      <c r="H5" s="23"/>
      <c r="I5" s="18"/>
      <c r="J5" s="23"/>
      <c r="K5" s="18"/>
      <c r="L5" s="23"/>
      <c r="M5" s="18"/>
      <c r="N5" s="19"/>
      <c r="O5" s="29"/>
    </row>
    <row r="6" spans="1:15" ht="18.5">
      <c r="A6" s="144" t="s">
        <v>34</v>
      </c>
      <c r="B6" s="18">
        <f>'Supplier Audit'!M67</f>
        <v>30</v>
      </c>
      <c r="C6" s="16">
        <f>'Supplier Audit'!I65</f>
        <v>0</v>
      </c>
      <c r="D6" s="23">
        <f>COUNTIF('Supplier Audit'!I67:I77,5)</f>
        <v>0</v>
      </c>
      <c r="E6" s="18">
        <f>D6*5</f>
        <v>0</v>
      </c>
      <c r="F6" s="23">
        <f>COUNTIF('Supplier Audit'!I67:I77,4)</f>
        <v>0</v>
      </c>
      <c r="G6" s="18">
        <f>F6*4</f>
        <v>0</v>
      </c>
      <c r="H6" s="23">
        <f>COUNTIF('Supplier Audit'!I67:I77,3)</f>
        <v>0</v>
      </c>
      <c r="I6" s="18">
        <f>H6*3</f>
        <v>0</v>
      </c>
      <c r="J6" s="23">
        <f>COUNTIF('Supplier Audit'!I67:I77,2)</f>
        <v>0</v>
      </c>
      <c r="K6" s="18">
        <f>J6*2</f>
        <v>0</v>
      </c>
      <c r="L6" s="23">
        <f>COUNTIF('Supplier Audit'!I67:I77,1)</f>
        <v>0</v>
      </c>
      <c r="M6" s="18">
        <f>L6*1</f>
        <v>0</v>
      </c>
      <c r="N6" s="19">
        <f>E6+G6+I6+K6+M6</f>
        <v>0</v>
      </c>
      <c r="O6" s="30">
        <f>C6/B6</f>
        <v>0</v>
      </c>
    </row>
    <row r="7" spans="1:15" ht="18.5">
      <c r="A7" s="144"/>
      <c r="B7" s="18"/>
      <c r="C7" s="16"/>
      <c r="D7" s="23"/>
      <c r="E7" s="18"/>
      <c r="F7" s="23"/>
      <c r="G7" s="18"/>
      <c r="H7" s="23"/>
      <c r="I7" s="18"/>
      <c r="J7" s="23"/>
      <c r="K7" s="18"/>
      <c r="L7" s="23"/>
      <c r="M7" s="18"/>
      <c r="N7" s="19"/>
      <c r="O7" s="29"/>
    </row>
    <row r="8" spans="1:15" ht="18.5">
      <c r="A8" s="144" t="s">
        <v>24</v>
      </c>
      <c r="B8" s="18">
        <f>'Supplier Audit'!M81</f>
        <v>35</v>
      </c>
      <c r="C8" s="16">
        <f>'Supplier Audit'!I79</f>
        <v>0</v>
      </c>
      <c r="D8" s="23">
        <f>COUNTIF('Supplier Audit'!I81:I93,5)</f>
        <v>0</v>
      </c>
      <c r="E8" s="18">
        <f>D8*5</f>
        <v>0</v>
      </c>
      <c r="F8" s="23">
        <f>COUNTIF('Supplier Audit'!I81:I93,4)</f>
        <v>0</v>
      </c>
      <c r="G8" s="18">
        <f>F8*4</f>
        <v>0</v>
      </c>
      <c r="H8" s="23">
        <f>COUNTIF('Supplier Audit'!I81:I93,3)</f>
        <v>0</v>
      </c>
      <c r="I8" s="18">
        <f>H8*3</f>
        <v>0</v>
      </c>
      <c r="J8" s="23">
        <f>COUNTIF('Supplier Audit'!I81:I93,2)</f>
        <v>0</v>
      </c>
      <c r="K8" s="18">
        <f>J8*2</f>
        <v>0</v>
      </c>
      <c r="L8" s="23">
        <f>COUNTIF('Supplier Audit'!I81:I93,1)</f>
        <v>0</v>
      </c>
      <c r="M8" s="18">
        <f>L8*1</f>
        <v>0</v>
      </c>
      <c r="N8" s="19">
        <f>E8+G8+I8+K8+M8</f>
        <v>0</v>
      </c>
      <c r="O8" s="30">
        <f>C8/B8</f>
        <v>0</v>
      </c>
    </row>
    <row r="9" spans="1:15" ht="18.5">
      <c r="A9" s="144"/>
      <c r="B9" s="18"/>
      <c r="C9" s="16"/>
      <c r="D9" s="23"/>
      <c r="E9" s="18"/>
      <c r="F9" s="23"/>
      <c r="G9" s="18"/>
      <c r="H9" s="23"/>
      <c r="I9" s="18"/>
      <c r="J9" s="23"/>
      <c r="K9" s="18"/>
      <c r="L9" s="23"/>
      <c r="M9" s="18"/>
      <c r="N9" s="19"/>
      <c r="O9" s="29"/>
    </row>
    <row r="10" spans="1:15" ht="18.5">
      <c r="A10" s="139" t="s">
        <v>25</v>
      </c>
      <c r="B10" s="18" t="e">
        <f>'Supplier Audit'!M97</f>
        <v>#REF!</v>
      </c>
      <c r="C10" s="16">
        <f>'Supplier Audit'!I95</f>
        <v>0</v>
      </c>
      <c r="D10" s="23">
        <f>COUNTIF('Supplier Audit'!I97:I129,5)</f>
        <v>0</v>
      </c>
      <c r="E10" s="18">
        <f>D10*5</f>
        <v>0</v>
      </c>
      <c r="F10" s="23">
        <f>COUNTIF('Supplier Audit'!I97:I129,4)</f>
        <v>0</v>
      </c>
      <c r="G10" s="18">
        <f>F10*4</f>
        <v>0</v>
      </c>
      <c r="H10" s="23">
        <f>COUNTIF('Supplier Audit'!I97:I129,3)</f>
        <v>0</v>
      </c>
      <c r="I10" s="18">
        <f>H10*3</f>
        <v>0</v>
      </c>
      <c r="J10" s="23">
        <f>COUNTIF('Supplier Audit'!I97:I129,2)</f>
        <v>0</v>
      </c>
      <c r="K10" s="18">
        <f>J10*2</f>
        <v>0</v>
      </c>
      <c r="L10" s="23">
        <f>COUNTIF('Supplier Audit'!I97:I129,1)</f>
        <v>0</v>
      </c>
      <c r="M10" s="18">
        <f>L10*1</f>
        <v>0</v>
      </c>
      <c r="N10" s="19">
        <f>E10+G10+I10+K10+M10</f>
        <v>0</v>
      </c>
      <c r="O10" s="30" t="e">
        <f>C10/B10</f>
        <v>#REF!</v>
      </c>
    </row>
    <row r="11" spans="1:15" ht="18.5">
      <c r="A11" s="139"/>
      <c r="B11" s="18"/>
      <c r="C11" s="16"/>
      <c r="D11" s="23"/>
      <c r="E11" s="18"/>
      <c r="F11" s="23"/>
      <c r="G11" s="18"/>
      <c r="H11" s="23"/>
      <c r="I11" s="18"/>
      <c r="J11" s="23"/>
      <c r="K11" s="18"/>
      <c r="L11" s="23"/>
      <c r="M11" s="18"/>
      <c r="N11" s="19"/>
      <c r="O11" s="29"/>
    </row>
    <row r="12" spans="1:15" ht="18.5">
      <c r="A12" s="139" t="s">
        <v>33</v>
      </c>
      <c r="B12" s="145">
        <f>'Supplier Audit'!M131</f>
        <v>30</v>
      </c>
      <c r="C12" s="16">
        <f>'Supplier Audit'!I131</f>
        <v>0</v>
      </c>
      <c r="D12" s="23">
        <f>COUNTIF('Supplier Audit'!I133:I143,5)</f>
        <v>0</v>
      </c>
      <c r="E12" s="18">
        <f>D12*5</f>
        <v>0</v>
      </c>
      <c r="F12" s="23">
        <f>COUNTIF('Supplier Audit'!I133:I143,4)</f>
        <v>0</v>
      </c>
      <c r="G12" s="18">
        <f>F12*4</f>
        <v>0</v>
      </c>
      <c r="H12" s="23">
        <f>COUNTIF('Supplier Audit'!I133:I143,3)</f>
        <v>0</v>
      </c>
      <c r="I12" s="18">
        <f>H12*3</f>
        <v>0</v>
      </c>
      <c r="J12" s="23">
        <f>COUNTIF('Supplier Audit'!I133:I143,2)</f>
        <v>0</v>
      </c>
      <c r="K12" s="18">
        <f>J12*2</f>
        <v>0</v>
      </c>
      <c r="L12" s="23">
        <f>COUNTIF('Supplier Audit'!I133:I143,1)</f>
        <v>0</v>
      </c>
      <c r="M12" s="18">
        <f>L12*1</f>
        <v>0</v>
      </c>
      <c r="N12" s="19">
        <f>E12+G12+I12+K12+M12</f>
        <v>0</v>
      </c>
      <c r="O12" s="30">
        <f>C12/B12</f>
        <v>0</v>
      </c>
    </row>
    <row r="13" spans="1:15" ht="18.5">
      <c r="A13" s="139"/>
      <c r="B13" s="18"/>
      <c r="C13" s="16"/>
      <c r="D13" s="23"/>
      <c r="E13" s="18"/>
      <c r="F13" s="23"/>
      <c r="G13" s="18"/>
      <c r="H13" s="23"/>
      <c r="I13" s="18"/>
      <c r="J13" s="23"/>
      <c r="K13" s="18"/>
      <c r="L13" s="23"/>
      <c r="M13" s="18"/>
      <c r="N13" s="19"/>
      <c r="O13" s="29"/>
    </row>
    <row r="14" spans="1:15" ht="18.5">
      <c r="A14" s="139" t="s">
        <v>26</v>
      </c>
      <c r="B14" s="18">
        <f>'Supplier Audit'!M145</f>
        <v>40</v>
      </c>
      <c r="C14" s="16">
        <f>'Supplier Audit'!I145</f>
        <v>0</v>
      </c>
      <c r="D14" s="23">
        <f>COUNTIF('Supplier Audit'!I147:I161,5)</f>
        <v>0</v>
      </c>
      <c r="E14" s="18">
        <f>D14*5</f>
        <v>0</v>
      </c>
      <c r="F14" s="23">
        <f>COUNTIF('Supplier Audit'!I147:I161,4)</f>
        <v>0</v>
      </c>
      <c r="G14" s="18">
        <f>F14*4</f>
        <v>0</v>
      </c>
      <c r="H14" s="23">
        <f>COUNTIF('Supplier Audit'!I147:I161,3)</f>
        <v>0</v>
      </c>
      <c r="I14" s="18">
        <f>H14*3</f>
        <v>0</v>
      </c>
      <c r="J14" s="23">
        <f>COUNTIF('Supplier Audit'!I147:I161,2)</f>
        <v>0</v>
      </c>
      <c r="K14" s="18">
        <f>J14*2</f>
        <v>0</v>
      </c>
      <c r="L14" s="23">
        <f>COUNTIF('Supplier Audit'!I147:I161,1)</f>
        <v>0</v>
      </c>
      <c r="M14" s="18">
        <f>L14*1</f>
        <v>0</v>
      </c>
      <c r="N14" s="19">
        <f>E14+G14+I14+K14+M14</f>
        <v>0</v>
      </c>
      <c r="O14" s="30">
        <f>C14/B14</f>
        <v>0</v>
      </c>
    </row>
    <row r="15" spans="1:15" ht="18.5">
      <c r="A15" s="139"/>
      <c r="B15" s="18"/>
      <c r="C15" s="16"/>
      <c r="D15" s="23"/>
      <c r="E15" s="18"/>
      <c r="F15" s="23"/>
      <c r="G15" s="19"/>
      <c r="H15" s="23"/>
      <c r="I15" s="19"/>
      <c r="J15" s="23"/>
      <c r="K15" s="19"/>
      <c r="L15" s="23"/>
      <c r="M15" s="18"/>
      <c r="N15" s="19"/>
      <c r="O15" s="29"/>
    </row>
    <row r="16" spans="1:15" ht="18.5">
      <c r="A16" s="139" t="s">
        <v>27</v>
      </c>
      <c r="B16" s="18">
        <f>'Supplier Audit'!M163</f>
        <v>15</v>
      </c>
      <c r="C16" s="16">
        <f>'Supplier Audit'!I163</f>
        <v>0</v>
      </c>
      <c r="D16" s="23">
        <f>COUNTIF('Supplier Audit'!I165:I169,5)</f>
        <v>0</v>
      </c>
      <c r="E16" s="18">
        <f>D16*5</f>
        <v>0</v>
      </c>
      <c r="F16" s="23">
        <f>COUNTIF('Supplier Audit'!I165:I169,4)</f>
        <v>0</v>
      </c>
      <c r="G16" s="18">
        <f>F16*4</f>
        <v>0</v>
      </c>
      <c r="H16" s="23">
        <f>COUNTIF('Supplier Audit'!I165:I169,3)</f>
        <v>0</v>
      </c>
      <c r="I16" s="18">
        <f>H16*3</f>
        <v>0</v>
      </c>
      <c r="J16" s="23">
        <f>COUNTIF('Supplier Audit'!I165:I169,2)</f>
        <v>0</v>
      </c>
      <c r="K16" s="18">
        <f>J16*2</f>
        <v>0</v>
      </c>
      <c r="L16" s="23">
        <f>COUNTIF('Supplier Audit'!I165:I169,1)</f>
        <v>0</v>
      </c>
      <c r="M16" s="18">
        <f>L16*1</f>
        <v>0</v>
      </c>
      <c r="N16" s="19">
        <f>E16+G16+I16+K16+M16</f>
        <v>0</v>
      </c>
      <c r="O16" s="30">
        <f>C16/B16</f>
        <v>0</v>
      </c>
    </row>
    <row r="17" spans="1:15" ht="18.5">
      <c r="A17" s="139"/>
      <c r="B17" s="18"/>
      <c r="C17" s="16"/>
      <c r="D17" s="23"/>
      <c r="E17" s="18"/>
      <c r="F17" s="23"/>
      <c r="G17" s="19"/>
      <c r="H17" s="23"/>
      <c r="I17" s="19"/>
      <c r="J17" s="23"/>
      <c r="K17" s="19"/>
      <c r="L17" s="23"/>
      <c r="M17" s="18"/>
      <c r="N17" s="19"/>
      <c r="O17" s="29"/>
    </row>
    <row r="18" spans="1:15" ht="18.5">
      <c r="A18" s="139" t="s">
        <v>28</v>
      </c>
      <c r="B18" s="18">
        <f>'Supplier Audit'!M171</f>
        <v>5</v>
      </c>
      <c r="C18" s="16">
        <f>'Supplier Audit'!I171</f>
        <v>0</v>
      </c>
      <c r="D18" s="23">
        <f>COUNTIF('Supplier Audit'!I173:I174,5)</f>
        <v>0</v>
      </c>
      <c r="E18" s="18">
        <f>D18*5</f>
        <v>0</v>
      </c>
      <c r="F18" s="23">
        <f>COUNTIF('Supplier Audit'!I173:I174,4)</f>
        <v>0</v>
      </c>
      <c r="G18" s="18">
        <f>F18*4</f>
        <v>0</v>
      </c>
      <c r="H18" s="23">
        <f>COUNTIF('Supplier Audit'!I173:I174,3)</f>
        <v>0</v>
      </c>
      <c r="I18" s="18">
        <f>H18*3</f>
        <v>0</v>
      </c>
      <c r="J18" s="23">
        <f>COUNTIF('Supplier Audit'!I173:I174,2)</f>
        <v>0</v>
      </c>
      <c r="K18" s="18">
        <f>J18*2</f>
        <v>0</v>
      </c>
      <c r="L18" s="23">
        <f>COUNTIF('Supplier Audit'!I173:I174,1)</f>
        <v>0</v>
      </c>
      <c r="M18" s="18">
        <f>L18*1</f>
        <v>0</v>
      </c>
      <c r="N18" s="19">
        <f>E18+G18+I18+K18+M18</f>
        <v>0</v>
      </c>
      <c r="O18" s="30">
        <f>C18/B18</f>
        <v>0</v>
      </c>
    </row>
    <row r="19" spans="1:15" ht="18.5">
      <c r="A19" s="146"/>
      <c r="B19" s="18"/>
      <c r="C19" s="16"/>
      <c r="D19" s="24"/>
      <c r="E19" s="16"/>
      <c r="F19" s="24"/>
      <c r="G19" s="16"/>
      <c r="H19" s="24"/>
      <c r="I19" s="16"/>
      <c r="J19" s="24"/>
      <c r="K19" s="18"/>
      <c r="L19" s="24"/>
      <c r="M19" s="16"/>
      <c r="N19" s="19"/>
      <c r="O19" s="26" t="s">
        <v>38</v>
      </c>
    </row>
    <row r="20" spans="1:15" ht="18.5">
      <c r="A20" s="147" t="s">
        <v>38</v>
      </c>
      <c r="B20" s="18" t="e">
        <f>SUM(B2:B18)</f>
        <v>#REF!</v>
      </c>
      <c r="C20" s="138">
        <f>SUM(C2:C18)</f>
        <v>0</v>
      </c>
      <c r="D20" s="24"/>
      <c r="E20" s="17"/>
      <c r="F20" s="24"/>
      <c r="G20" s="17"/>
      <c r="H20" s="24"/>
      <c r="I20" s="17"/>
      <c r="J20" s="24"/>
      <c r="K20" s="17"/>
      <c r="L20" s="24"/>
      <c r="M20" s="17" t="s">
        <v>38</v>
      </c>
      <c r="N20" s="18">
        <f>SUM(N2:N19)</f>
        <v>0</v>
      </c>
      <c r="O20" s="137" t="e">
        <f>C20/B20</f>
        <v>#REF!</v>
      </c>
    </row>
    <row r="21" spans="1:15" ht="18.5">
      <c r="A21" s="2"/>
      <c r="N21" s="9" t="s">
        <v>39</v>
      </c>
      <c r="O21" s="31" t="e">
        <f>C20/B20</f>
        <v>#REF!</v>
      </c>
    </row>
    <row r="22" spans="1:15" ht="18.5">
      <c r="A22" s="1"/>
      <c r="N22" s="20"/>
      <c r="O22" s="27"/>
    </row>
    <row r="30" spans="1:15">
      <c r="B30" s="11"/>
    </row>
    <row r="31" spans="1:15">
      <c r="B31" s="11"/>
    </row>
    <row r="32" spans="1:15">
      <c r="B32" s="11"/>
    </row>
    <row r="68" spans="2:2">
      <c r="B68" s="13" t="e">
        <f>SUM(#REF!+#REF!+#REF!+#REF!+#REF!+#REF!)</f>
        <v>#REF!</v>
      </c>
    </row>
    <row r="82" spans="2:2">
      <c r="B82" s="13" t="e">
        <f>SUM(#REF!+#REF!+#REF!+#REF!+#REF!+#REF!+#REF!+#REF!)</f>
        <v>#REF!</v>
      </c>
    </row>
    <row r="100" spans="2:2">
      <c r="B100" s="13" t="e">
        <f>SUM(#REF!+#REF!+#REF!+#REF!+#REF!+#REF!+#REF!+#REF!+#REF!+#REF!+#REF!+#REF!+#REF!+#REF!+#REF!+#REF!+#REF!+#REF!)</f>
        <v>#REF!</v>
      </c>
    </row>
    <row r="108" spans="2:2">
      <c r="B108" s="12"/>
    </row>
    <row r="136" spans="2:2">
      <c r="B136" s="13" t="e">
        <f>SUM(#REF!+#REF!+#REF!+#REF!+#REF!+#REF!)</f>
        <v>#REF!</v>
      </c>
    </row>
    <row r="150" spans="2:2">
      <c r="B150" s="13" t="e">
        <f>SUM(#REF!+#REF!+#REF!+#REF!+#REF!+#REF!+#REF!+#REF!)</f>
        <v>#REF!</v>
      </c>
    </row>
    <row r="168" spans="2:2">
      <c r="B168" s="13" t="e">
        <f>SUM(#REF!+#REF!+#REF!+#REF!)</f>
        <v>#REF!</v>
      </c>
    </row>
    <row r="178" spans="2:2">
      <c r="B178" s="13" t="e">
        <f>#REF!</f>
        <v>#REF!</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9"/>
  <sheetViews>
    <sheetView workbookViewId="0"/>
  </sheetViews>
  <sheetFormatPr defaultRowHeight="14.5"/>
  <sheetData>
    <row r="1" spans="1:6">
      <c r="A1" t="s">
        <v>16</v>
      </c>
      <c r="B1" t="s">
        <v>29</v>
      </c>
      <c r="C1">
        <v>1</v>
      </c>
      <c r="D1">
        <v>1</v>
      </c>
      <c r="E1">
        <v>1</v>
      </c>
    </row>
    <row r="2" spans="1:6">
      <c r="A2" s="8">
        <v>1</v>
      </c>
      <c r="B2" t="s">
        <v>30</v>
      </c>
      <c r="C2">
        <v>2</v>
      </c>
      <c r="D2">
        <v>5</v>
      </c>
      <c r="E2">
        <v>5</v>
      </c>
    </row>
    <row r="3" spans="1:6">
      <c r="A3" s="8">
        <v>2</v>
      </c>
      <c r="B3" t="s">
        <v>16</v>
      </c>
      <c r="C3">
        <v>3</v>
      </c>
    </row>
    <row r="4" spans="1:6">
      <c r="A4" s="8">
        <v>3</v>
      </c>
      <c r="C4">
        <v>4</v>
      </c>
    </row>
    <row r="5" spans="1:6">
      <c r="A5" s="14">
        <v>4</v>
      </c>
      <c r="F5" t="s">
        <v>16</v>
      </c>
    </row>
    <row r="6" spans="1:6">
      <c r="A6" s="8">
        <v>5</v>
      </c>
      <c r="F6">
        <v>1</v>
      </c>
    </row>
    <row r="7" spans="1:6">
      <c r="A7" s="8" t="s">
        <v>16</v>
      </c>
      <c r="F7">
        <v>5</v>
      </c>
    </row>
    <row r="8" spans="1:6">
      <c r="A8" s="8">
        <v>0</v>
      </c>
    </row>
    <row r="9" spans="1:6">
      <c r="A9" s="8">
        <v>1</v>
      </c>
    </row>
    <row r="10" spans="1:6">
      <c r="A10" s="8">
        <v>2</v>
      </c>
    </row>
    <row r="11" spans="1:6">
      <c r="A11" s="8">
        <v>3</v>
      </c>
    </row>
    <row r="12" spans="1:6">
      <c r="A12" s="8">
        <v>4</v>
      </c>
    </row>
    <row r="13" spans="1:6">
      <c r="A13" s="8">
        <v>5</v>
      </c>
    </row>
    <row r="14" spans="1:6">
      <c r="A14" s="8">
        <v>6</v>
      </c>
    </row>
    <row r="15" spans="1:6">
      <c r="A15" s="8">
        <v>7</v>
      </c>
    </row>
    <row r="17" spans="1:1">
      <c r="A17" s="8"/>
    </row>
    <row r="18" spans="1:1">
      <c r="A18" s="21" t="s">
        <v>41</v>
      </c>
    </row>
    <row r="19" spans="1:1">
      <c r="A19" s="28" t="s">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Supplier Audit</vt:lpstr>
      <vt:lpstr>Categories</vt:lpstr>
      <vt:lpstr>Drop Down Menu</vt:lpstr>
      <vt:lpstr>'Supplier Audit'!Print_Area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keywords>Confidential</cp:keywords>
  <cp:lastModifiedBy>Barb Mick</cp:lastModifiedBy>
  <cp:lastPrinted>2022-07-06T16:59:29Z</cp:lastPrinted>
  <dcterms:created xsi:type="dcterms:W3CDTF">2012-10-31T11:38:10Z</dcterms:created>
  <dcterms:modified xsi:type="dcterms:W3CDTF">2022-07-06T16:59:39Z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
    <vt:lpwstr>172921</vt:lpwstr>
  </property>
  <property fmtid="{D5CDD505-2E9C-101B-9397-08002B2CF9AE}" pid="3" name="##ZID##">
    <vt:lpwstr>00172921</vt:lpwstr>
  </property>
  <property fmtid="{D5CDD505-2E9C-101B-9397-08002B2CF9AE}" pid="4" name="##STATUS##">
    <vt:lpwstr>Published</vt:lpwstr>
  </property>
  <property fmtid="{D5CDD505-2E9C-101B-9397-08002B2CF9AE}" pid="5" name="##TITLE##">
    <vt:lpwstr>AQM-005 Exhibit 2 - Supplier Audit Workbook</vt:lpwstr>
  </property>
  <property fmtid="{D5CDD505-2E9C-101B-9397-08002B2CF9AE}" pid="6" name="##SERVER##/">
    <vt:lpwstr>http://ens028-IQMSL.eu.ad.nsk.com/</vt:lpwstr>
  </property>
  <property fmtid="{D5CDD505-2E9C-101B-9397-08002B2CF9AE}" pid="7" name="##SERVER##">
    <vt:lpwstr>http://ens028-IQMSL.eu.ad.nsk.com/</vt:lpwstr>
  </property>
  <property fmtid="{D5CDD505-2E9C-101B-9397-08002B2CF9AE}" pid="8" name="##REVISION##">
    <vt:lpwstr>8</vt:lpwstr>
  </property>
  <property fmtid="{D5CDD505-2E9C-101B-9397-08002B2CF9AE}" pid="9" name="##STANDARDS##">
    <vt:lpwstr>
    </vt:lpwstr>
  </property>
  <property fmtid="{D5CDD505-2E9C-101B-9397-08002B2CF9AE}" pid="10" name="##DOCUMENT_MANAGER##">
    <vt:lpwstr>NSK Americas - Loomis Jeffery</vt:lpwstr>
  </property>
  <property fmtid="{D5CDD505-2E9C-101B-9397-08002B2CF9AE}" pid="11" name="##OLD_EDITOR##">
    <vt:lpwstr> </vt:lpwstr>
  </property>
  <property fmtid="{D5CDD505-2E9C-101B-9397-08002B2CF9AE}" pid="12" name="##EDITOR##">
    <vt:lpwstr>NSK Americas - Loomis Jeffery</vt:lpwstr>
  </property>
  <property fmtid="{D5CDD505-2E9C-101B-9397-08002B2CF9AE}" pid="13" name="##EXTENSION##">
    <vt:lpwstr>XLSX</vt:lpwstr>
  </property>
  <property fmtid="{D5CDD505-2E9C-101B-9397-08002B2CF9AE}" pid="14" name="##EXTENSION_DESC##">
    <vt:lpwstr>Office 2007 Excel Document</vt:lpwstr>
  </property>
  <property fmtid="{D5CDD505-2E9C-101B-9397-08002B2CF9AE}" pid="15" name="##EDIT_EXTENSION##">
    <vt:lpwstr>
    </vt:lpwstr>
  </property>
  <property fmtid="{D5CDD505-2E9C-101B-9397-08002B2CF9AE}" pid="16" name="##DATE_STARTED##">
    <vt:lpwstr>21/09/2018 16:29:22</vt:lpwstr>
  </property>
  <property fmtid="{D5CDD505-2E9C-101B-9397-08002B2CF9AE}" pid="17" name="##DATE_RELEASED##">
    <vt:lpwstr>02/10/2018 18:55:27</vt:lpwstr>
  </property>
  <property fmtid="{D5CDD505-2E9C-101B-9397-08002B2CF9AE}" pid="18" name="##APPROVERS##">
    <vt:lpwstr>NSK Americas - Loomis Jeffery, NSK Americas - Faber Steve</vt:lpwstr>
  </property>
  <property fmtid="{D5CDD505-2E9C-101B-9397-08002B2CF9AE}" pid="19" name="##APPROVAL_RECORD##">
    <vt:lpwstr>NSK Americas - Loomis Jeffery Approved on 02/10/2018 18:55:28, NSK Americas - Faber Steve Approved on 03/10/2018 15:12:12</vt:lpwstr>
  </property>
  <property fmtid="{D5CDD505-2E9C-101B-9397-08002B2CF9AE}" pid="20" name="##APPROVAL_RECORD_MULTILINE##">
    <vt:lpwstr>NSK Americas - Loomis Jeffery Approved on 02/10/2018 18:55:28
NSK Americas - Faber Steve Approved on 03/10/2018 15:12:12</vt:lpwstr>
  </property>
  <property fmtid="{D5CDD505-2E9C-101B-9397-08002B2CF9AE}" pid="21" name="##APPROVED_BY##">
    <vt:lpwstr>NSK Americas - Faber Steve</vt:lpwstr>
  </property>
  <property fmtid="{D5CDD505-2E9C-101B-9397-08002B2CF9AE}" pid="22" name="##DATE_APPROVED##">
    <vt:lpwstr>03/10/2018 15:12:12</vt:lpwstr>
  </property>
  <property fmtid="{D5CDD505-2E9C-101B-9397-08002B2CF9AE}" pid="23" name="##REVISION_NOTE##">
    <vt:lpwstr>Removed references to ISO 9001:2018 and ISO/TS 16949:2009.
Audit Guideline Instructions tab
Changed name from Ratings to Audit Guideline Instructions tab.
Added section for Supplier Lead Auditor Process Steps for better direction to Supplier auditors.
Add</vt:lpwstr>
  </property>
  <property fmtid="{D5CDD505-2E9C-101B-9397-08002B2CF9AE}" pid="24" name="##DATE_PUBLISHED##">
    <vt:lpwstr>03/10/2018 15:12:12</vt:lpwstr>
  </property>
  <property fmtid="{D5CDD505-2E9C-101B-9397-08002B2CF9AE}" pid="25" name="##DATE_FIRST_PUBLISHED##">
    <vt:lpwstr>08/04/2014 21:11:16</vt:lpwstr>
  </property>
  <property fmtid="{D5CDD505-2E9C-101B-9397-08002B2CF9AE}" pid="26" name="##DATE_RETIRED##">
    <vt:lpwstr>
    </vt:lpwstr>
  </property>
  <property fmtid="{D5CDD505-2E9C-101B-9397-08002B2CF9AE}" pid="27" name="##DATE_REJECTED##">
    <vt:lpwstr>
    </vt:lpwstr>
  </property>
  <property fmtid="{D5CDD505-2E9C-101B-9397-08002B2CF9AE}" pid="28" name="##REJECTION_REASON##">
    <vt:lpwstr>
    </vt:lpwstr>
  </property>
  <property fmtid="{D5CDD505-2E9C-101B-9397-08002B2CF9AE}" pid="29" name="##REJECTED_BY##">
    <vt:lpwstr>
    </vt:lpwstr>
  </property>
  <property fmtid="{D5CDD505-2E9C-101B-9397-08002B2CF9AE}" pid="30" name="##RETIRED_BY##">
    <vt:lpwstr>
    </vt:lpwstr>
  </property>
  <property fmtid="{D5CDD505-2E9C-101B-9397-08002B2CF9AE}" pid="31" name="##RETIREMENT_REASON##">
    <vt:lpwstr>
    </vt:lpwstr>
  </property>
  <property fmtid="{D5CDD505-2E9C-101B-9397-08002B2CF9AE}" pid="32" name="##DATE_EXPIRED##">
    <vt:lpwstr>03/10/2019 00:00:00</vt:lpwstr>
  </property>
  <property fmtid="{D5CDD505-2E9C-101B-9397-08002B2CF9AE}" pid="33" name="##EDIT_REASON##">
    <vt:lpwstr>Updated document with requirements and detail to assist auditors with instructions. </vt:lpwstr>
  </property>
  <property fmtid="{D5CDD505-2E9C-101B-9397-08002B2CF9AE}" pid="34" name="##REVIEWERS##">
    <vt:lpwstr>NSK Americas - Ottenbreit Chris, NSK Americas - Loomis Jeffery, NSK Americas - Somers Tim, NSK Americas - Ericksen Felicia, NSK Americas - Browne Melissa</vt:lpwstr>
  </property>
  <property fmtid="{D5CDD505-2E9C-101B-9397-08002B2CF9AE}" pid="35" name="##REVIEW_RECORD##">
    <vt:lpwstr>NSK Americas - Ottenbreit Chris has not Reviewed, NSK Americas - Loomis Jeffery Reviewed on 21/09/2018 16:30:09, NSK Americas - Somers Tim has not Reviewed, NSK Americas - Ericksen Felicia Reviewed on 24/09/2018 17:28:34, NSK Americas - Browne Melissa has</vt:lpwstr>
  </property>
  <property fmtid="{D5CDD505-2E9C-101B-9397-08002B2CF9AE}" pid="36" name="##REVIEWED_BY##">
    <vt:lpwstr>NSK Americas - Ericksen Felicia</vt:lpwstr>
  </property>
  <property fmtid="{D5CDD505-2E9C-101B-9397-08002B2CF9AE}" pid="37" name="##REVIEWED_COMMENTS##">
    <vt:lpwstr>As I haven't used or reference information on this tool before I don't really have any constructive feedback for you at this time.</vt:lpwstr>
  </property>
  <property fmtid="{D5CDD505-2E9C-101B-9397-08002B2CF9AE}" pid="38" name="##DATE_REVIEWED##">
    <vt:lpwstr>24/09/2018 17:28:34</vt:lpwstr>
  </property>
  <property fmtid="{D5CDD505-2E9C-101B-9397-08002B2CF9AE}" pid="39" name="##DATE_RELEASED_FOR_REVIEW##">
    <vt:lpwstr>21/09/2018 16:30:09</vt:lpwstr>
  </property>
  <property fmtid="{D5CDD505-2E9C-101B-9397-08002B2CF9AE}" pid="40" name="##DATA_CLASSIFICATION##">
    <vt:lpwstr>
    </vt:lpwstr>
  </property>
  <property fmtid="{D5CDD505-2E9C-101B-9397-08002B2CF9AE}" pid="41" name="##ENGLISH_TITLE_(NSK_STANDARD)##">
    <vt:lpwstr>
    </vt:lpwstr>
  </property>
  <property fmtid="{D5CDD505-2E9C-101B-9397-08002B2CF9AE}" pid="42" name="##ADDITIONAL_INFORMATION##">
    <vt:lpwstr>
    </vt:lpwstr>
  </property>
  <property fmtid="{D5CDD505-2E9C-101B-9397-08002B2CF9AE}" pid="43" name="##PAPER_COPY_LOCATIONS##">
    <vt:lpwstr>PLANT - LOCATION - FOLDER NAME</vt:lpwstr>
  </property>
  <property fmtid="{D5CDD505-2E9C-101B-9397-08002B2CF9AE}" pid="44" name="TitusGUID">
    <vt:lpwstr>83538d1a-5e20-4937-9e36-c14feb8bfb77</vt:lpwstr>
  </property>
  <property fmtid="{D5CDD505-2E9C-101B-9397-08002B2CF9AE}" pid="45" name="OriginatingUser">
    <vt:lpwstr>N925836</vt:lpwstr>
  </property>
  <property fmtid="{D5CDD505-2E9C-101B-9397-08002B2CF9AE}" pid="46" name="NSKClassification">
    <vt:lpwstr>Confidential</vt:lpwstr>
  </property>
</Properties>
</file>