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https://trucklite-my.sharepoint.com/personal/bmick_davco_com/Documents/Supplier Quality/"/>
    </mc:Choice>
  </mc:AlternateContent>
  <xr:revisionPtr revIDLastSave="84" documentId="8_{B6732EC8-9D4A-4705-8BA6-EC6F08329151}" xr6:coauthVersionLast="47" xr6:coauthVersionMax="47" xr10:uidLastSave="{19678F6A-AF27-4253-8486-355359713277}"/>
  <bookViews>
    <workbookView xWindow="-110" yWindow="-110" windowWidth="19420" windowHeight="10420" tabRatio="728" xr2:uid="{00000000-000D-0000-FFFF-FFFF00000000}"/>
  </bookViews>
  <sheets>
    <sheet name="Supplier Audit" sheetId="1" r:id="rId1"/>
    <sheet name="Categories" sheetId="2" state="hidden" r:id="rId2"/>
    <sheet name="Drop Down Menu" sheetId="11" state="hidden" r:id="rId3"/>
  </sheets>
  <definedNames>
    <definedName name="_xlnm.Print_Area" localSheetId="0">'Supplier Audit'!$A$1:$J$188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7" i="1" l="1"/>
  <c r="H2" i="2" s="1"/>
  <c r="B173" i="1"/>
  <c r="L2" i="2" l="1"/>
  <c r="D2" i="2"/>
  <c r="J2" i="2"/>
  <c r="F2" i="2"/>
  <c r="L33" i="1" l="1"/>
  <c r="B41" i="1" l="1"/>
  <c r="I41" i="1" l="1"/>
  <c r="K169" i="1"/>
  <c r="I169" i="1"/>
  <c r="L169" i="1" s="1"/>
  <c r="B169" i="1"/>
  <c r="B43" i="1" l="1"/>
  <c r="B167" i="1"/>
  <c r="B165" i="1"/>
  <c r="B161" i="1"/>
  <c r="B159" i="1"/>
  <c r="B157" i="1"/>
  <c r="B155" i="1"/>
  <c r="B153" i="1"/>
  <c r="B151" i="1"/>
  <c r="B149" i="1"/>
  <c r="B147" i="1"/>
  <c r="B143" i="1"/>
  <c r="B141" i="1"/>
  <c r="B139" i="1"/>
  <c r="B137" i="1"/>
  <c r="B135" i="1"/>
  <c r="B133" i="1"/>
  <c r="B129" i="1"/>
  <c r="B127" i="1"/>
  <c r="B125" i="1"/>
  <c r="B123" i="1"/>
  <c r="B121" i="1"/>
  <c r="B119" i="1"/>
  <c r="B117" i="1"/>
  <c r="B115" i="1"/>
  <c r="B113" i="1"/>
  <c r="B111" i="1"/>
  <c r="B109" i="1"/>
  <c r="B107" i="1"/>
  <c r="B105" i="1"/>
  <c r="B103" i="1"/>
  <c r="B101" i="1"/>
  <c r="B99" i="1"/>
  <c r="B97" i="1"/>
  <c r="B93" i="1"/>
  <c r="B91" i="1"/>
  <c r="B89" i="1"/>
  <c r="B87" i="1"/>
  <c r="B85" i="1"/>
  <c r="B83" i="1"/>
  <c r="B81" i="1"/>
  <c r="B69" i="1"/>
  <c r="B71" i="1"/>
  <c r="B73" i="1"/>
  <c r="B75" i="1"/>
  <c r="B77" i="1"/>
  <c r="B67" i="1"/>
  <c r="B47" i="1"/>
  <c r="B49" i="1"/>
  <c r="B51" i="1"/>
  <c r="B53" i="1"/>
  <c r="B55" i="1"/>
  <c r="B57" i="1"/>
  <c r="B59" i="1"/>
  <c r="B61" i="1"/>
  <c r="B63" i="1"/>
  <c r="B45" i="1"/>
  <c r="M163" i="1" l="1"/>
  <c r="B16" i="2" s="1"/>
  <c r="M39" i="1"/>
  <c r="B4" i="2" s="1"/>
  <c r="M67" i="1"/>
  <c r="B6" i="2" s="1"/>
  <c r="K41" i="1"/>
  <c r="I69" i="1"/>
  <c r="I33" i="1" l="1"/>
  <c r="C2" i="2" s="1"/>
  <c r="L41" i="1"/>
  <c r="B2" i="2" l="1"/>
  <c r="E2" i="2"/>
  <c r="K173" i="1"/>
  <c r="K171" i="1"/>
  <c r="B178" i="2" l="1"/>
  <c r="B168" i="2"/>
  <c r="B150" i="2"/>
  <c r="B136" i="2"/>
  <c r="B100" i="2"/>
  <c r="B82" i="2"/>
  <c r="B68" i="2"/>
  <c r="M2" i="2"/>
  <c r="K2" i="2"/>
  <c r="I2" i="2"/>
  <c r="G2" i="2"/>
  <c r="K137" i="1"/>
  <c r="N2" i="2" l="1"/>
  <c r="M171" i="1"/>
  <c r="B18" i="2" s="1"/>
  <c r="M81" i="1" l="1"/>
  <c r="B8" i="2" s="1"/>
  <c r="M145" i="1"/>
  <c r="B14" i="2" s="1"/>
  <c r="M97" i="1"/>
  <c r="B10" i="2" s="1"/>
  <c r="B37" i="1"/>
  <c r="K33" i="1" l="1"/>
  <c r="K37" i="1" s="1"/>
  <c r="M131" i="1"/>
  <c r="B12" i="2" s="1"/>
  <c r="B20" i="2" s="1"/>
  <c r="K79" i="1"/>
  <c r="K81" i="1"/>
  <c r="K83" i="1"/>
  <c r="K85" i="1"/>
  <c r="K87" i="1"/>
  <c r="K89" i="1"/>
  <c r="K91" i="1"/>
  <c r="K93" i="1"/>
  <c r="K95" i="1"/>
  <c r="K97" i="1"/>
  <c r="K99" i="1"/>
  <c r="K101" i="1"/>
  <c r="K103" i="1"/>
  <c r="K105" i="1"/>
  <c r="K107" i="1"/>
  <c r="K109" i="1"/>
  <c r="K111" i="1"/>
  <c r="K113" i="1"/>
  <c r="K115" i="1"/>
  <c r="K117" i="1"/>
  <c r="K119" i="1"/>
  <c r="K121" i="1"/>
  <c r="K123" i="1"/>
  <c r="K125" i="1"/>
  <c r="K127" i="1"/>
  <c r="K129" i="1"/>
  <c r="K131" i="1"/>
  <c r="K133" i="1"/>
  <c r="K135" i="1"/>
  <c r="K139" i="1"/>
  <c r="K141" i="1"/>
  <c r="K143" i="1"/>
  <c r="K145" i="1"/>
  <c r="K147" i="1"/>
  <c r="K149" i="1"/>
  <c r="K151" i="1"/>
  <c r="K153" i="1"/>
  <c r="K155" i="1"/>
  <c r="K157" i="1"/>
  <c r="K159" i="1"/>
  <c r="K161" i="1"/>
  <c r="K163" i="1"/>
  <c r="K165" i="1"/>
  <c r="K167" i="1"/>
  <c r="K43" i="1" l="1"/>
  <c r="K45" i="1"/>
  <c r="K47" i="1"/>
  <c r="K49" i="1"/>
  <c r="K51" i="1"/>
  <c r="K53" i="1"/>
  <c r="K55" i="1"/>
  <c r="K57" i="1"/>
  <c r="K59" i="1"/>
  <c r="K61" i="1"/>
  <c r="K63" i="1"/>
  <c r="I43" i="1" l="1"/>
  <c r="I67" i="1"/>
  <c r="L43" i="1" l="1"/>
  <c r="L67" i="1"/>
  <c r="I45" i="1"/>
  <c r="L45" i="1" s="1"/>
  <c r="I63" i="1"/>
  <c r="L63" i="1" s="1"/>
  <c r="O2" i="2" l="1"/>
  <c r="I173" i="1"/>
  <c r="I167" i="1"/>
  <c r="I165" i="1"/>
  <c r="L165" i="1" s="1"/>
  <c r="I161" i="1"/>
  <c r="L161" i="1" s="1"/>
  <c r="I159" i="1"/>
  <c r="L159" i="1" s="1"/>
  <c r="I157" i="1"/>
  <c r="L157" i="1" s="1"/>
  <c r="I155" i="1"/>
  <c r="L155" i="1" s="1"/>
  <c r="I153" i="1"/>
  <c r="L153" i="1" s="1"/>
  <c r="I151" i="1"/>
  <c r="L151" i="1" s="1"/>
  <c r="I149" i="1"/>
  <c r="L149" i="1" s="1"/>
  <c r="I147" i="1"/>
  <c r="I143" i="1"/>
  <c r="L143" i="1" s="1"/>
  <c r="I141" i="1"/>
  <c r="L141" i="1" s="1"/>
  <c r="I139" i="1"/>
  <c r="L139" i="1" s="1"/>
  <c r="I137" i="1"/>
  <c r="I135" i="1"/>
  <c r="L135" i="1" s="1"/>
  <c r="I133" i="1"/>
  <c r="L133" i="1" s="1"/>
  <c r="I129" i="1"/>
  <c r="L129" i="1" s="1"/>
  <c r="I127" i="1"/>
  <c r="L127" i="1" s="1"/>
  <c r="I125" i="1"/>
  <c r="L125" i="1" s="1"/>
  <c r="I123" i="1"/>
  <c r="L123" i="1" s="1"/>
  <c r="I121" i="1"/>
  <c r="L121" i="1" s="1"/>
  <c r="I119" i="1"/>
  <c r="L119" i="1" s="1"/>
  <c r="I117" i="1"/>
  <c r="L117" i="1" s="1"/>
  <c r="I115" i="1"/>
  <c r="I113" i="1"/>
  <c r="L113" i="1" s="1"/>
  <c r="I111" i="1"/>
  <c r="L111" i="1" s="1"/>
  <c r="I109" i="1"/>
  <c r="L109" i="1" s="1"/>
  <c r="I107" i="1"/>
  <c r="L107" i="1" s="1"/>
  <c r="I105" i="1"/>
  <c r="L105" i="1" s="1"/>
  <c r="I103" i="1"/>
  <c r="L103" i="1" s="1"/>
  <c r="I101" i="1"/>
  <c r="L101" i="1" s="1"/>
  <c r="I99" i="1"/>
  <c r="L99" i="1" s="1"/>
  <c r="I97" i="1"/>
  <c r="I93" i="1"/>
  <c r="L93" i="1" s="1"/>
  <c r="I91" i="1"/>
  <c r="L91" i="1" s="1"/>
  <c r="I89" i="1"/>
  <c r="L89" i="1" s="1"/>
  <c r="I87" i="1"/>
  <c r="L87" i="1" s="1"/>
  <c r="I85" i="1"/>
  <c r="L85" i="1" s="1"/>
  <c r="I83" i="1"/>
  <c r="L83" i="1" s="1"/>
  <c r="I81" i="1"/>
  <c r="I77" i="1"/>
  <c r="I75" i="1"/>
  <c r="I73" i="1"/>
  <c r="I71" i="1"/>
  <c r="L69" i="1"/>
  <c r="I61" i="1"/>
  <c r="L61" i="1" s="1"/>
  <c r="I59" i="1"/>
  <c r="L59" i="1" s="1"/>
  <c r="I57" i="1"/>
  <c r="L57" i="1" s="1"/>
  <c r="I55" i="1"/>
  <c r="L55" i="1" s="1"/>
  <c r="I53" i="1"/>
  <c r="L53" i="1" s="1"/>
  <c r="I51" i="1"/>
  <c r="L51" i="1" s="1"/>
  <c r="I49" i="1"/>
  <c r="I47" i="1"/>
  <c r="L47" i="1" l="1"/>
  <c r="L4" i="2"/>
  <c r="J4" i="2"/>
  <c r="D4" i="2"/>
  <c r="E4" i="2" s="1"/>
  <c r="F4" i="2"/>
  <c r="H4" i="2"/>
  <c r="L173" i="1"/>
  <c r="L18" i="2"/>
  <c r="H18" i="2"/>
  <c r="F18" i="2"/>
  <c r="J18" i="2"/>
  <c r="D18" i="2"/>
  <c r="E18" i="2" s="1"/>
  <c r="L167" i="1"/>
  <c r="L16" i="2"/>
  <c r="F16" i="2"/>
  <c r="H16" i="2"/>
  <c r="D16" i="2"/>
  <c r="E16" i="2" s="1"/>
  <c r="J16" i="2"/>
  <c r="F14" i="2"/>
  <c r="L14" i="2"/>
  <c r="J14" i="2"/>
  <c r="H14" i="2"/>
  <c r="D14" i="2"/>
  <c r="E14" i="2" s="1"/>
  <c r="L137" i="1"/>
  <c r="J12" i="2"/>
  <c r="H12" i="2"/>
  <c r="D12" i="2"/>
  <c r="E12" i="2" s="1"/>
  <c r="L12" i="2"/>
  <c r="F12" i="2"/>
  <c r="L97" i="1"/>
  <c r="J10" i="2"/>
  <c r="D10" i="2"/>
  <c r="E10" i="2" s="1"/>
  <c r="L10" i="2"/>
  <c r="H10" i="2"/>
  <c r="F10" i="2"/>
  <c r="L81" i="1"/>
  <c r="H8" i="2"/>
  <c r="D8" i="2"/>
  <c r="E8" i="2" s="1"/>
  <c r="J8" i="2"/>
  <c r="L8" i="2"/>
  <c r="F8" i="2"/>
  <c r="D6" i="2"/>
  <c r="E6" i="2" s="1"/>
  <c r="J6" i="2"/>
  <c r="K6" i="2" s="1"/>
  <c r="F6" i="2"/>
  <c r="G6" i="2" s="1"/>
  <c r="H6" i="2"/>
  <c r="I6" i="2" s="1"/>
  <c r="L6" i="2"/>
  <c r="M6" i="2" s="1"/>
  <c r="L77" i="1"/>
  <c r="L75" i="1"/>
  <c r="L73" i="1"/>
  <c r="L71" i="1"/>
  <c r="L147" i="1"/>
  <c r="I145" i="1"/>
  <c r="L145" i="1" s="1"/>
  <c r="L49" i="1"/>
  <c r="I39" i="1"/>
  <c r="I79" i="1"/>
  <c r="I95" i="1"/>
  <c r="L95" i="1" s="1"/>
  <c r="I131" i="1"/>
  <c r="L131" i="1" s="1"/>
  <c r="I171" i="1"/>
  <c r="L171" i="1" s="1"/>
  <c r="I163" i="1"/>
  <c r="L163" i="1" s="1"/>
  <c r="I65" i="1"/>
  <c r="I16" i="2" l="1"/>
  <c r="L79" i="1"/>
  <c r="K14" i="2"/>
  <c r="G12" i="2"/>
  <c r="K16" i="2"/>
  <c r="G10" i="2"/>
  <c r="M8" i="2"/>
  <c r="G8" i="2"/>
  <c r="M12" i="2"/>
  <c r="K8" i="2"/>
  <c r="M10" i="2"/>
  <c r="K12" i="2"/>
  <c r="I14" i="2"/>
  <c r="C8" i="2"/>
  <c r="O8" i="2" s="1"/>
  <c r="G18" i="2"/>
  <c r="M18" i="2"/>
  <c r="K18" i="2"/>
  <c r="I18" i="2"/>
  <c r="I10" i="2"/>
  <c r="G14" i="2"/>
  <c r="M16" i="2"/>
  <c r="I8" i="2"/>
  <c r="K10" i="2"/>
  <c r="I12" i="2"/>
  <c r="M14" i="2"/>
  <c r="G16" i="2"/>
  <c r="N6" i="2"/>
  <c r="M4" i="2"/>
  <c r="G4" i="2"/>
  <c r="K4" i="2"/>
  <c r="I4" i="2"/>
  <c r="C14" i="2"/>
  <c r="O14" i="2" s="1"/>
  <c r="C10" i="2"/>
  <c r="C4" i="2"/>
  <c r="C12" i="2"/>
  <c r="O12" i="2" s="1"/>
  <c r="C18" i="2"/>
  <c r="O18" i="2" s="1"/>
  <c r="C16" i="2"/>
  <c r="O16" i="2" s="1"/>
  <c r="C6" i="2"/>
  <c r="O6" i="2" s="1"/>
  <c r="N16" i="2" l="1"/>
  <c r="N8" i="2"/>
  <c r="O4" i="2"/>
  <c r="C20" i="2"/>
  <c r="O20" i="2" s="1"/>
  <c r="O10" i="2"/>
  <c r="N14" i="2"/>
  <c r="N12" i="2"/>
  <c r="N10" i="2"/>
  <c r="N18" i="2"/>
  <c r="N4" i="2"/>
  <c r="N20" i="2" l="1"/>
  <c r="O21" i="2"/>
</calcChain>
</file>

<file path=xl/sharedStrings.xml><?xml version="1.0" encoding="utf-8"?>
<sst xmlns="http://schemas.openxmlformats.org/spreadsheetml/2006/main" count="131" uniqueCount="123">
  <si>
    <t xml:space="preserve"> </t>
  </si>
  <si>
    <t>Category</t>
  </si>
  <si>
    <t>Location:</t>
  </si>
  <si>
    <t>Auditors:</t>
  </si>
  <si>
    <t>Date(s):</t>
  </si>
  <si>
    <t>Company Name:</t>
  </si>
  <si>
    <t>Main Products:</t>
  </si>
  <si>
    <t>Supplier Contact Names:</t>
  </si>
  <si>
    <t>Certification:</t>
  </si>
  <si>
    <t>Employees</t>
  </si>
  <si>
    <t>Shifts</t>
  </si>
  <si>
    <t>Assessment</t>
  </si>
  <si>
    <t>C.  Inspections and Gage Control</t>
  </si>
  <si>
    <t>E.  Customer and Supplier Communication</t>
  </si>
  <si>
    <t>F.  Improvement Activities</t>
  </si>
  <si>
    <t>G.  Other Activities</t>
  </si>
  <si>
    <t>N/A</t>
  </si>
  <si>
    <r>
      <t>1. Appropriate individuals participate and are involved during audit process</t>
    </r>
    <r>
      <rPr>
        <sz val="9"/>
        <color theme="1"/>
        <rFont val="Calibri"/>
        <family val="2"/>
        <scheme val="minor"/>
      </rPr>
      <t>.</t>
    </r>
  </si>
  <si>
    <r>
      <t>B. Documents &amp; Data</t>
    </r>
    <r>
      <rPr>
        <b/>
        <i/>
        <sz val="11"/>
        <color theme="1"/>
        <rFont val="Calibri"/>
        <family val="2"/>
        <scheme val="minor"/>
      </rPr>
      <t>:</t>
    </r>
  </si>
  <si>
    <t>D.  In-Process Quality</t>
  </si>
  <si>
    <t>H. Supplier Participation</t>
  </si>
  <si>
    <t>A. Process Management:</t>
  </si>
  <si>
    <t>Rating</t>
  </si>
  <si>
    <t>Process Management</t>
  </si>
  <si>
    <t>Inspections &amp; Gage Control</t>
  </si>
  <si>
    <t>In-process Quality</t>
  </si>
  <si>
    <t>Improvement Activities</t>
  </si>
  <si>
    <t>Other Activities</t>
  </si>
  <si>
    <t>Supplier Participation</t>
  </si>
  <si>
    <t>YES</t>
  </si>
  <si>
    <t>NO</t>
  </si>
  <si>
    <t>Plant Manager:</t>
  </si>
  <si>
    <t>Quality Manager:</t>
  </si>
  <si>
    <t>Customer &amp; Supplier Comm.</t>
  </si>
  <si>
    <t>B. Doc &amp; Data</t>
  </si>
  <si>
    <t>*3</t>
  </si>
  <si>
    <t>*2</t>
  </si>
  <si>
    <t>*1</t>
  </si>
  <si>
    <t>Total</t>
  </si>
  <si>
    <t>Point Score</t>
  </si>
  <si>
    <t>Possible</t>
  </si>
  <si>
    <t>x</t>
  </si>
  <si>
    <t>3's</t>
  </si>
  <si>
    <t>2's</t>
  </si>
  <si>
    <t>1's</t>
  </si>
  <si>
    <t>*4</t>
  </si>
  <si>
    <t>4's</t>
  </si>
  <si>
    <t>Comments:</t>
  </si>
  <si>
    <t xml:space="preserve">Additional </t>
  </si>
  <si>
    <t>Date of Previous Audit:</t>
  </si>
  <si>
    <t>Follow Up</t>
  </si>
  <si>
    <t>*5</t>
  </si>
  <si>
    <t>5's</t>
  </si>
  <si>
    <t>Number of open nonconformities.</t>
  </si>
  <si>
    <r>
      <t xml:space="preserve">3.  </t>
    </r>
    <r>
      <rPr>
        <sz val="9"/>
        <color theme="1"/>
        <rFont val="Calibri"/>
        <family val="2"/>
      </rPr>
      <t>How often are m</t>
    </r>
    <r>
      <rPr>
        <sz val="9"/>
        <color theme="1"/>
        <rFont val="Calibri"/>
        <family val="2"/>
        <scheme val="minor"/>
      </rPr>
      <t>anagement review meetings held? Is there evidence that top management attends? What metrics are reviewed? Is there an established agenda?</t>
    </r>
  </si>
  <si>
    <r>
      <t xml:space="preserve">3.  </t>
    </r>
    <r>
      <rPr>
        <sz val="9"/>
        <color theme="1"/>
        <rFont val="Calibri"/>
        <family val="2"/>
        <scheme val="minor"/>
      </rPr>
      <t>How is record storage specified? Provide record retention requirements.</t>
    </r>
  </si>
  <si>
    <r>
      <t xml:space="preserve">4.  </t>
    </r>
    <r>
      <rPr>
        <sz val="9"/>
        <color theme="1"/>
        <rFont val="Calibri"/>
        <family val="2"/>
        <scheme val="minor"/>
      </rPr>
      <t xml:space="preserve">How are records stored (electronic/hard copy)? Can records be readily retrieved? If hard copies, how is condition maintained?  </t>
    </r>
  </si>
  <si>
    <r>
      <t xml:space="preserve">1. </t>
    </r>
    <r>
      <rPr>
        <sz val="9"/>
        <color theme="1"/>
        <rFont val="Calibri"/>
        <family val="2"/>
        <scheme val="minor"/>
      </rPr>
      <t>What system is used to manage calibration? Are gage OOT conditions analyzed? Provide procedure number.</t>
    </r>
  </si>
  <si>
    <r>
      <t xml:space="preserve">5. </t>
    </r>
    <r>
      <rPr>
        <sz val="9"/>
        <color theme="1"/>
        <rFont val="Calibri"/>
        <family val="2"/>
        <scheme val="minor"/>
      </rPr>
      <t>Is proper handling in place for gages (clean and safe from damage)? Are safeguards in place against adjustment by unauthorized personnel?</t>
    </r>
  </si>
  <si>
    <r>
      <t xml:space="preserve">6.  </t>
    </r>
    <r>
      <rPr>
        <sz val="9"/>
        <color theme="1"/>
        <rFont val="Calibri"/>
        <family val="2"/>
        <scheme val="minor"/>
      </rPr>
      <t>What checks are in place to assure parts and materials meet purchase requirements at receiving inspection? Are purchased revision levels verified?</t>
    </r>
  </si>
  <si>
    <r>
      <t xml:space="preserve">7.  </t>
    </r>
    <r>
      <rPr>
        <sz val="9"/>
        <color theme="1"/>
        <rFont val="Calibri"/>
        <family val="2"/>
        <scheme val="minor"/>
      </rPr>
      <t>What method is in place to assure gages and inspection systems are calibrated in a timely manner? Are master parts and poka yokes included in the system?</t>
    </r>
  </si>
  <si>
    <r>
      <t xml:space="preserve">1.  </t>
    </r>
    <r>
      <rPr>
        <sz val="9"/>
        <color theme="1"/>
        <rFont val="Calibri"/>
        <family val="2"/>
        <scheme val="minor"/>
      </rPr>
      <t>How are parts identified and lots kept separated during all processes to prevent mixing?</t>
    </r>
  </si>
  <si>
    <r>
      <t xml:space="preserve">4.  </t>
    </r>
    <r>
      <rPr>
        <sz val="9"/>
        <color theme="1"/>
        <rFont val="Calibri"/>
        <family val="2"/>
        <scheme val="minor"/>
      </rPr>
      <t>How is it assured first parts are checked before each production run begins?  Are check sheets and setup instructions available?</t>
    </r>
  </si>
  <si>
    <r>
      <t xml:space="preserve">5.  </t>
    </r>
    <r>
      <rPr>
        <sz val="9"/>
        <color theme="1"/>
        <rFont val="Calibri"/>
        <family val="2"/>
        <scheme val="minor"/>
      </rPr>
      <t>How is it noted throughout the process whether a part is conforming, non-conforming, or suspect (inspection status)?</t>
    </r>
  </si>
  <si>
    <r>
      <t xml:space="preserve">6.  </t>
    </r>
    <r>
      <rPr>
        <sz val="9"/>
        <color theme="1"/>
        <rFont val="Calibri"/>
        <family val="2"/>
        <scheme val="minor"/>
      </rPr>
      <t>Who has authority to release product from hold area? How is the hold area defined and separated from the good product? Provide procedure number.</t>
    </r>
  </si>
  <si>
    <r>
      <t xml:space="preserve">8.  </t>
    </r>
    <r>
      <rPr>
        <sz val="9"/>
        <color theme="1"/>
        <rFont val="Calibri"/>
        <family val="2"/>
        <scheme val="minor"/>
      </rPr>
      <t>Is there a housekeeping method in place (5S)? Are audits performed?</t>
    </r>
  </si>
  <si>
    <r>
      <t xml:space="preserve">10.  </t>
    </r>
    <r>
      <rPr>
        <sz val="9"/>
        <color theme="1"/>
        <rFont val="Calibri"/>
        <family val="2"/>
        <scheme val="minor"/>
      </rPr>
      <t>What method is used to schedule preventive and predictive maintenance?</t>
    </r>
  </si>
  <si>
    <r>
      <t xml:space="preserve">11.  </t>
    </r>
    <r>
      <rPr>
        <sz val="9"/>
        <color theme="1"/>
        <rFont val="Calibri"/>
        <family val="2"/>
        <scheme val="minor"/>
      </rPr>
      <t>Are Special Characteristics clearly identified on work instructions, control plans and PFMEA? What special methods are in place to assure  conformance of special characteristics?</t>
    </r>
  </si>
  <si>
    <r>
      <t xml:space="preserve">12. </t>
    </r>
    <r>
      <rPr>
        <sz val="9"/>
        <color theme="1"/>
        <rFont val="Calibri"/>
        <family val="2"/>
        <scheme val="minor"/>
      </rPr>
      <t>Are there any Safety Critical items on the print or in the process? Are they properly identified and error proofed?</t>
    </r>
  </si>
  <si>
    <r>
      <t xml:space="preserve">2.  </t>
    </r>
    <r>
      <rPr>
        <sz val="9"/>
        <color theme="1"/>
        <rFont val="Calibri"/>
        <family val="2"/>
        <scheme val="minor"/>
      </rPr>
      <t>How are revision levels of all referenced prints and specs communicated to sub-tier suppliers?</t>
    </r>
  </si>
  <si>
    <r>
      <t xml:space="preserve">3.  </t>
    </r>
    <r>
      <rPr>
        <sz val="9"/>
        <color theme="1"/>
        <rFont val="Calibri"/>
        <family val="2"/>
        <scheme val="minor"/>
      </rPr>
      <t>How is sub-tier supplier performance judged (on-site audits)? Are sub-tier supplier CQI self-assessments managed?</t>
    </r>
  </si>
  <si>
    <r>
      <t xml:space="preserve">4.  </t>
    </r>
    <r>
      <rPr>
        <sz val="9"/>
        <color theme="1"/>
        <rFont val="Calibri"/>
        <family val="2"/>
        <scheme val="minor"/>
      </rPr>
      <t>Are PPAP's requested, reviewed and retained from sub-tier suppliers? What level of PPAP is used as default?</t>
    </r>
  </si>
  <si>
    <r>
      <t xml:space="preserve">6. </t>
    </r>
    <r>
      <rPr>
        <sz val="9"/>
        <color theme="1"/>
        <rFont val="Calibri"/>
        <family val="2"/>
        <scheme val="minor"/>
      </rPr>
      <t>Is effectiveness of problem solving at sub-tier suppliers reviewed?</t>
    </r>
  </si>
  <si>
    <r>
      <t xml:space="preserve">3.  </t>
    </r>
    <r>
      <rPr>
        <sz val="9"/>
        <color theme="1"/>
        <rFont val="Calibri"/>
        <family val="2"/>
        <scheme val="minor"/>
      </rPr>
      <t>How is it assured that all processes are covered by the internal audit system? Provide procedure number and internal audit schedule.</t>
    </r>
  </si>
  <si>
    <r>
      <t xml:space="preserve">4.  </t>
    </r>
    <r>
      <rPr>
        <sz val="9"/>
        <color theme="1"/>
        <rFont val="Calibri"/>
        <family val="2"/>
        <scheme val="minor"/>
      </rPr>
      <t>What training programs are in place? How is it assured all areas are adequately covered with trained personnel? Provide procedure number.</t>
    </r>
  </si>
  <si>
    <r>
      <t xml:space="preserve">5.  </t>
    </r>
    <r>
      <rPr>
        <sz val="9"/>
        <color theme="1"/>
        <rFont val="Calibri"/>
        <family val="2"/>
        <scheme val="minor"/>
      </rPr>
      <t>How is qualification training defined for operators and key process workers? How is training effectiveness determined?</t>
    </r>
  </si>
  <si>
    <r>
      <t xml:space="preserve">6.  </t>
    </r>
    <r>
      <rPr>
        <sz val="9"/>
        <color theme="1"/>
        <rFont val="Calibri"/>
        <family val="2"/>
        <scheme val="minor"/>
      </rPr>
      <t>How is the need for statistical process control determined?</t>
    </r>
  </si>
  <si>
    <t xml:space="preserve">Comments and Follow-up from Previous Audits </t>
  </si>
  <si>
    <t>Actual Rec.</t>
  </si>
  <si>
    <t>Possible / Rating</t>
  </si>
  <si>
    <t>Number of Employees:</t>
  </si>
  <si>
    <t>Major changes in last 2 years:</t>
  </si>
  <si>
    <r>
      <t xml:space="preserve">1.  </t>
    </r>
    <r>
      <rPr>
        <sz val="9"/>
        <color theme="1"/>
        <rFont val="Calibri"/>
        <family val="2"/>
        <scheme val="minor"/>
      </rPr>
      <t>Are indicators established with target goals and reactions when those targets are missed?</t>
    </r>
  </si>
  <si>
    <t xml:space="preserve">ISO 9001:2015 </t>
  </si>
  <si>
    <t>IATF 16949:2016</t>
  </si>
  <si>
    <t>1.  Are sufficient contingency plans in place?</t>
  </si>
  <si>
    <t>3.  How are procedures made available at workstations? How is it assured that the latest revisions are being used?</t>
  </si>
  <si>
    <t>8. Is there a control plan for Davco's parts or by part family according to AIAG guidelines? Does it match the process flow chart and FMEA? Is it maintained and up to date?</t>
  </si>
  <si>
    <t>1.  How are documents controlled and reviewed? How are revision level changes tracked? Are Davco prints protected and latest revision (if applicable)? Provide procedure number.</t>
  </si>
  <si>
    <t>2.  How are obsolete documents handled, including revised Davco prints (if applicable)? What prevents their use?</t>
  </si>
  <si>
    <t xml:space="preserve">5.  Are Production Part Approval Process (PPAP) level III submissions provided upon request? How are PPAP records maintained? Are Davco signed PSWs available for all Davco parts? </t>
  </si>
  <si>
    <t>4.  Are there adequate inspection systems in place to verify all Davco requirements are being met?</t>
  </si>
  <si>
    <t>7.  Is rework allowed? If yes, is it required Davco approve rework instructions before use.  Provide procedure number.</t>
  </si>
  <si>
    <t>9.  Are audits in place to assure Davco shipping requirements are met?  (Labels, boxes, part orientation, data, etc...)  Are labels printed on demand? Is there a procedure to control shipping mixed pallets? Provide procedure number.</t>
  </si>
  <si>
    <t>1.  Is evidence of initial contract review with agreed upon Davco requirements available? Are feasibility studies performed and records maintained?</t>
  </si>
  <si>
    <t>5.  Are Davco directed sub-tier suppliers managed for quality at the same level as non-directed sub-tier suppliers?</t>
  </si>
  <si>
    <t>8.  What method is used to manage process changes and assure Davco pre-approval when required? Provide procedure number.</t>
  </si>
  <si>
    <t xml:space="preserve">2.  How is customer satisfaction determined, reviewed and reacted to? </t>
  </si>
  <si>
    <t>6. Is there a Process Failure Mode Effect Analysis (and DFMEA if applicable) for all Davco parts or by part family according to AIAG guidelines? Does it match the process flow chart and control plan? Is it reviewed and updated when issues occur?</t>
  </si>
  <si>
    <t>5. Is there a process flow chart that shows all steps from receiving to shipping? Do the process flow steps match the control plan and PFMEA?</t>
  </si>
  <si>
    <t>7.  Is the latest applicable AIAG FMEA manual on site? Which revision?</t>
  </si>
  <si>
    <t>9.  Is the latest applicable AIAG APQP (control plan) manual on site? Which revision?</t>
  </si>
  <si>
    <t>11.  Is the latest applicable CQI manual on site? What revision?</t>
  </si>
  <si>
    <t>10.  Are special process audits performed and submitted to Davco (CQI-27, TEMA, VDA 6.3, etc.)? If applicable, must be attached and returned with this assessment.</t>
  </si>
  <si>
    <t>12.  Is the latest applicable ISO9001 / IATF16949  manual on site? Which revision?</t>
  </si>
  <si>
    <t>6.  Is the latest applicable AIAG PPAP manual on site? What revision?</t>
  </si>
  <si>
    <t>2.  Are GR&amp;R studies performed for all control plan inspection systems and on new or refurbished gages?</t>
  </si>
  <si>
    <t>3.  Is the latest applicable AIAG MSA manual on site? What revision?</t>
  </si>
  <si>
    <t>2.  How are rejected/scrap parts identified and separated from good parts?</t>
  </si>
  <si>
    <t>13. Is there a fast response method in place to assure quick communication and status of QA issues?</t>
  </si>
  <si>
    <t xml:space="preserve">14.  What key processes, other than CQI defined special processes, have been identified (if any)?  </t>
  </si>
  <si>
    <t xml:space="preserve">15.  What special control has been established for non-CQI determined special processes?  </t>
  </si>
  <si>
    <r>
      <t xml:space="preserve">16.  </t>
    </r>
    <r>
      <rPr>
        <sz val="9"/>
        <color theme="1"/>
        <rFont val="Calibri"/>
        <family val="2"/>
      </rPr>
      <t>How is traceability and lot control assured</t>
    </r>
    <r>
      <rPr>
        <sz val="9"/>
        <color theme="1"/>
        <rFont val="Calibri"/>
        <family val="2"/>
        <scheme val="minor"/>
      </rPr>
      <t>? Is there a procedure in place? Provide procedure number.</t>
    </r>
  </si>
  <si>
    <t>17.  Is there an initial product control (safe launch) method in place for the production of new products? Provide procedure number.</t>
  </si>
  <si>
    <t>1.  Does the corrective action process include 8D methodologies? Are Cas (Corrective Actions) logged and reviewed for repeat occurrences? How is the due date for closure of CA established? Provide procedure number.</t>
  </si>
  <si>
    <r>
      <t xml:space="preserve">2.  </t>
    </r>
    <r>
      <rPr>
        <sz val="9"/>
        <color theme="1"/>
        <rFont val="Calibri"/>
        <family val="2"/>
      </rPr>
      <t xml:space="preserve">Is there a </t>
    </r>
    <r>
      <rPr>
        <sz val="9"/>
        <color theme="1"/>
        <rFont val="Calibri"/>
        <family val="2"/>
        <scheme val="minor"/>
      </rPr>
      <t>preventive action process in place?  Is parallel development being done with CA? Is there a continuous improvement program? Are internal audit OFIs (Opportunities for Improvement) generated and acted on?
Provide procedure number.</t>
    </r>
  </si>
  <si>
    <t>7.  Is the latest applicable AIAG SPC manual on site? Which revision?</t>
  </si>
  <si>
    <t>2.  If not IATF 16949:2016 certified, is there a sufficient plan in place with the ultimate goal to achive certification to IATF 16949:2016?</t>
  </si>
  <si>
    <t>3.  Are lab services being used ISO 17025 accredited?  Do internal non-accredited labs maintain an accurate lab scope and traceability for calibrations performed? Provide document number.</t>
  </si>
  <si>
    <t>Supplier Self-
Assessment</t>
  </si>
  <si>
    <t>Supplier Self-Assessment</t>
  </si>
  <si>
    <t>ISO14001</t>
  </si>
  <si>
    <t>4. Is the Quality Manual reviewed and approved by top management? Is the latest revision of Davco Supplier Quality Manual agreed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</si>
</sst>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i/>
      <sz val="11"/>
      <color theme="1"/>
      <name val="Calibri"/>
      <family val="2"/>
      <scheme val="minor"/>
    </font>
    <font>
      <b/>
      <sz val="11"/>
      <color theme="1"/>
      <name val="Calibri"/>
      <family val="2"/>
      <scheme val="minor"/>
    </font>
    <font>
      <b/>
      <i/>
      <sz val="11"/>
      <color theme="1"/>
      <name val="Calibri"/>
      <family val="2"/>
      <scheme val="minor"/>
    </font>
    <font>
      <sz val="10"/>
      <color theme="1"/>
      <name val="Calibri"/>
      <family val="2"/>
      <scheme val="minor"/>
    </font>
    <font>
      <sz val="11"/>
      <color theme="1"/>
      <name val="Calibri"/>
      <family val="2"/>
      <scheme val="minor"/>
    </font>
    <font>
      <sz val="14"/>
      <color theme="1"/>
      <name val="Calibri"/>
      <family val="2"/>
      <scheme val="minor"/>
    </font>
    <font>
      <sz val="8"/>
      <color theme="1"/>
      <name val="Calibri"/>
      <family val="2"/>
      <scheme val="minor"/>
    </font>
    <font>
      <b/>
      <sz val="10"/>
      <color theme="1"/>
      <name val="Calibri"/>
      <family val="2"/>
      <scheme val="minor"/>
    </font>
    <font>
      <b/>
      <sz val="14"/>
      <color theme="1"/>
      <name val="Calibri"/>
      <family val="2"/>
      <scheme val="minor"/>
    </font>
    <font>
      <sz val="9"/>
      <color theme="1"/>
      <name val="Calibri"/>
      <family val="2"/>
      <scheme val="minor"/>
    </font>
    <font>
      <b/>
      <sz val="10"/>
      <color rgb="FFFF0000"/>
      <name val="Calibri"/>
      <family val="2"/>
      <scheme val="minor"/>
    </font>
    <font>
      <i/>
      <sz val="9"/>
      <color theme="1"/>
      <name val="Calibri"/>
      <family val="2"/>
      <scheme val="minor"/>
    </font>
    <font>
      <b/>
      <sz val="12"/>
      <color rgb="FFFF0000"/>
      <name val="Calibri"/>
      <family val="2"/>
      <scheme val="minor"/>
    </font>
    <font>
      <b/>
      <sz val="12"/>
      <color theme="1"/>
      <name val="Calibri"/>
      <family val="2"/>
      <scheme val="minor"/>
    </font>
    <font>
      <sz val="11"/>
      <name val="ＭＳ Ｐゴシック"/>
      <family val="3"/>
      <charset val="128"/>
    </font>
    <font>
      <b/>
      <sz val="22"/>
      <name val="Arial"/>
      <family val="2"/>
    </font>
    <font>
      <b/>
      <sz val="9"/>
      <color theme="1"/>
      <name val="Calibri"/>
      <family val="2"/>
      <scheme val="minor"/>
    </font>
    <font>
      <b/>
      <sz val="9"/>
      <name val="Calibri"/>
      <family val="2"/>
      <scheme val="minor"/>
    </font>
    <font>
      <sz val="10"/>
      <name val="Calibri"/>
      <family val="2"/>
      <scheme val="minor"/>
    </font>
    <font>
      <sz val="11"/>
      <name val="Calibri"/>
      <family val="2"/>
      <scheme val="minor"/>
    </font>
    <font>
      <sz val="8"/>
      <name val="Calibri"/>
      <family val="2"/>
      <scheme val="minor"/>
    </font>
    <font>
      <b/>
      <sz val="16"/>
      <color theme="1"/>
      <name val="Calibri"/>
      <family val="2"/>
      <scheme val="minor"/>
    </font>
    <font>
      <sz val="12"/>
      <color theme="1"/>
      <name val="Calibri"/>
      <family val="2"/>
      <scheme val="minor"/>
    </font>
    <font>
      <b/>
      <sz val="28"/>
      <color theme="1"/>
      <name val="Calibri"/>
      <family val="2"/>
      <scheme val="minor"/>
    </font>
    <font>
      <sz val="11"/>
      <color theme="1"/>
      <name val="Wingdings"/>
      <charset val="2"/>
    </font>
    <font>
      <sz val="11"/>
      <color theme="1"/>
      <name val="Calibri"/>
      <family val="2"/>
    </font>
    <font>
      <b/>
      <sz val="11"/>
      <color rgb="FF0070C0"/>
      <name val="Calibri"/>
      <family val="2"/>
      <scheme val="minor"/>
    </font>
    <font>
      <b/>
      <sz val="10"/>
      <color rgb="FF0070C0"/>
      <name val="Calibri"/>
      <family val="2"/>
      <scheme val="minor"/>
    </font>
    <font>
      <b/>
      <sz val="14"/>
      <color rgb="FFFF0000"/>
      <name val="Calibri"/>
      <family val="2"/>
      <scheme val="minor"/>
    </font>
    <font>
      <b/>
      <sz val="9"/>
      <color rgb="FF0070C0"/>
      <name val="Calibri"/>
      <family val="2"/>
      <scheme val="minor"/>
    </font>
    <font>
      <sz val="10"/>
      <color theme="4"/>
      <name val="Calibri"/>
      <family val="2"/>
      <scheme val="minor"/>
    </font>
    <font>
      <b/>
      <sz val="11"/>
      <color theme="4"/>
      <name val="Calibri"/>
      <family val="2"/>
      <scheme val="minor"/>
    </font>
    <font>
      <b/>
      <sz val="32"/>
      <name val="Arial"/>
      <family val="2"/>
    </font>
    <font>
      <sz val="9"/>
      <color theme="1"/>
      <name val="Calibri"/>
      <family val="2"/>
    </font>
    <font>
      <sz val="11"/>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style="thin">
        <color auto="1"/>
      </left>
      <right style="thin">
        <color auto="1"/>
      </right>
      <top/>
      <bottom/>
      <diagonal/>
    </border>
    <border>
      <left style="medium">
        <color auto="1"/>
      </left>
      <right/>
      <top/>
      <bottom style="thin">
        <color auto="1"/>
      </bottom>
      <diagonal/>
    </border>
    <border>
      <left/>
      <right style="medium">
        <color auto="1"/>
      </right>
      <top/>
      <bottom style="thin">
        <color auto="1"/>
      </bottom>
      <diagonal/>
    </border>
  </borders>
  <cellStyleXfs count="3">
    <xf numFmtId="0" fontId="0" fillId="0" borderId="0"/>
    <xf numFmtId="9" fontId="5" fillId="0" borderId="0" applyFont="0" applyFill="0" applyBorder="0" applyAlignment="0" applyProtection="0"/>
    <xf numFmtId="0" fontId="15" fillId="0" borderId="0"/>
  </cellStyleXfs>
  <cellXfs count="214">
    <xf numFmtId="0" fontId="0" fillId="0" borderId="0" xfId="0"/>
    <xf numFmtId="0" fontId="6" fillId="0" borderId="0" xfId="0" applyFont="1"/>
    <xf numFmtId="0" fontId="6" fillId="2" borderId="0" xfId="0" applyFont="1" applyFill="1" applyAlignment="1">
      <alignment vertical="center"/>
    </xf>
    <xf numFmtId="0" fontId="0" fillId="0" borderId="0" xfId="0" applyBorder="1" applyAlignment="1" applyProtection="1">
      <protection locked="0"/>
    </xf>
    <xf numFmtId="0" fontId="0" fillId="5" borderId="0" xfId="0" applyFill="1" applyBorder="1" applyAlignment="1" applyProtection="1">
      <alignment wrapText="1"/>
      <protection locked="0"/>
    </xf>
    <xf numFmtId="0" fontId="10" fillId="5" borderId="0" xfId="0" applyFont="1" applyFill="1" applyBorder="1" applyAlignment="1" applyProtection="1">
      <alignment horizontal="left" vertical="center" wrapText="1"/>
      <protection locked="0"/>
    </xf>
    <xf numFmtId="0" fontId="1" fillId="5" borderId="10" xfId="0" applyFont="1" applyFill="1" applyBorder="1" applyAlignment="1" applyProtection="1">
      <alignment horizontal="left" wrapText="1"/>
      <protection locked="0"/>
    </xf>
    <xf numFmtId="0" fontId="1" fillId="5" borderId="0" xfId="0" applyFont="1" applyFill="1" applyBorder="1" applyAlignment="1" applyProtection="1">
      <alignment horizontal="left" wrapText="1"/>
      <protection locked="0"/>
    </xf>
    <xf numFmtId="0" fontId="0" fillId="0" borderId="0" xfId="0" applyAlignment="1">
      <alignment horizontal="center"/>
    </xf>
    <xf numFmtId="0" fontId="23" fillId="0" borderId="0" xfId="0" applyFont="1" applyAlignment="1">
      <alignment horizontal="center"/>
    </xf>
    <xf numFmtId="0" fontId="0" fillId="5" borderId="0" xfId="0" applyFill="1" applyBorder="1" applyAlignment="1" applyProtection="1">
      <alignment horizontal="left" vertical="center" wrapText="1"/>
      <protection locked="0"/>
    </xf>
    <xf numFmtId="0" fontId="10" fillId="0" borderId="0" xfId="0" applyFont="1" applyAlignment="1">
      <alignment horizontal="center"/>
    </xf>
    <xf numFmtId="0" fontId="0" fillId="2" borderId="0" xfId="0" applyFill="1" applyAlignment="1">
      <alignment horizontal="center"/>
    </xf>
    <xf numFmtId="0" fontId="0" fillId="0" borderId="0" xfId="0" applyAlignment="1">
      <alignment horizontal="center"/>
    </xf>
    <xf numFmtId="0" fontId="0" fillId="0" borderId="0" xfId="0" applyAlignment="1">
      <alignment horizontal="center"/>
    </xf>
    <xf numFmtId="0" fontId="0" fillId="5" borderId="0" xfId="0" applyFill="1" applyBorder="1" applyAlignment="1" applyProtection="1">
      <alignment horizontal="center" vertical="center" wrapText="1"/>
      <protection locked="0"/>
    </xf>
    <xf numFmtId="0" fontId="23" fillId="2" borderId="1" xfId="0" applyFont="1" applyFill="1" applyBorder="1" applyAlignment="1">
      <alignment horizontal="center"/>
    </xf>
    <xf numFmtId="0" fontId="23" fillId="0" borderId="1" xfId="0" applyFont="1" applyBorder="1" applyAlignment="1">
      <alignment horizontal="center"/>
    </xf>
    <xf numFmtId="0" fontId="0" fillId="0" borderId="1" xfId="0" applyBorder="1" applyAlignment="1">
      <alignment horizontal="center"/>
    </xf>
    <xf numFmtId="0" fontId="0" fillId="2" borderId="1" xfId="0" applyFill="1" applyBorder="1" applyAlignment="1">
      <alignment horizontal="center"/>
    </xf>
    <xf numFmtId="0" fontId="6" fillId="0" borderId="0" xfId="0" applyFont="1" applyAlignment="1">
      <alignment horizontal="center"/>
    </xf>
    <xf numFmtId="0" fontId="25" fillId="0" borderId="0" xfId="0" applyFont="1" applyAlignment="1">
      <alignment horizontal="center"/>
    </xf>
    <xf numFmtId="0" fontId="23" fillId="7" borderId="0" xfId="0" applyFont="1" applyFill="1" applyAlignment="1">
      <alignment horizontal="center"/>
    </xf>
    <xf numFmtId="0" fontId="0" fillId="7" borderId="1" xfId="0" applyFill="1" applyBorder="1" applyAlignment="1">
      <alignment horizontal="center"/>
    </xf>
    <xf numFmtId="0" fontId="23" fillId="7" borderId="1" xfId="0" applyFont="1" applyFill="1" applyBorder="1" applyAlignment="1">
      <alignment horizontal="center"/>
    </xf>
    <xf numFmtId="2" fontId="0" fillId="0" borderId="0" xfId="0" applyNumberFormat="1" applyAlignment="1">
      <alignment horizontal="center"/>
    </xf>
    <xf numFmtId="2" fontId="0" fillId="2" borderId="1" xfId="0" applyNumberFormat="1" applyFill="1" applyBorder="1" applyAlignment="1">
      <alignment horizontal="center"/>
    </xf>
    <xf numFmtId="2" fontId="6" fillId="0" borderId="0" xfId="0" applyNumberFormat="1" applyFont="1" applyAlignment="1">
      <alignment horizontal="center"/>
    </xf>
    <xf numFmtId="0" fontId="26" fillId="0" borderId="0" xfId="0" applyFont="1"/>
    <xf numFmtId="10" fontId="6" fillId="2" borderId="1" xfId="0" applyNumberFormat="1" applyFont="1" applyFill="1" applyBorder="1" applyAlignment="1">
      <alignment horizontal="center"/>
    </xf>
    <xf numFmtId="9" fontId="6" fillId="2" borderId="1" xfId="0" applyNumberFormat="1" applyFont="1" applyFill="1" applyBorder="1" applyAlignment="1">
      <alignment horizontal="center"/>
    </xf>
    <xf numFmtId="9" fontId="0" fillId="0" borderId="0" xfId="0" applyNumberFormat="1" applyAlignment="1">
      <alignment horizontal="center"/>
    </xf>
    <xf numFmtId="1" fontId="0" fillId="0" borderId="1" xfId="0" applyNumberFormat="1" applyBorder="1" applyAlignment="1">
      <alignment horizontal="center"/>
    </xf>
    <xf numFmtId="0" fontId="10" fillId="5" borderId="10" xfId="0" applyFont="1" applyFill="1" applyBorder="1" applyAlignment="1" applyProtection="1">
      <alignment horizontal="left" vertical="center" wrapText="1"/>
      <protection locked="0"/>
    </xf>
    <xf numFmtId="0" fontId="0" fillId="5" borderId="0" xfId="0" applyFill="1" applyBorder="1" applyAlignment="1" applyProtection="1">
      <alignment horizontal="left" vertical="top" wrapText="1"/>
      <protection locked="0"/>
    </xf>
    <xf numFmtId="0" fontId="16" fillId="0" borderId="0" xfId="2" applyFont="1" applyAlignment="1" applyProtection="1">
      <alignment horizontal="left" vertical="center"/>
      <protection locked="0"/>
    </xf>
    <xf numFmtId="0" fontId="0" fillId="0" borderId="0" xfId="0" applyProtection="1">
      <protection locked="0"/>
    </xf>
    <xf numFmtId="0" fontId="0" fillId="0" borderId="0" xfId="0" applyAlignment="1" applyProtection="1">
      <alignment horizontal="center"/>
      <protection locked="0"/>
    </xf>
    <xf numFmtId="0" fontId="24" fillId="0" borderId="0" xfId="0" applyFont="1" applyAlignment="1" applyProtection="1">
      <alignment horizontal="left" vertical="center" wrapText="1"/>
      <protection locked="0"/>
    </xf>
    <xf numFmtId="0" fontId="0" fillId="0" borderId="0" xfId="0"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0" fillId="0" borderId="18" xfId="0" applyBorder="1" applyAlignment="1" applyProtection="1">
      <protection locked="0"/>
    </xf>
    <xf numFmtId="0" fontId="0" fillId="5" borderId="7" xfId="0" applyFill="1" applyBorder="1" applyAlignment="1" applyProtection="1">
      <alignment horizontal="left" vertical="center"/>
      <protection locked="0"/>
    </xf>
    <xf numFmtId="0" fontId="0" fillId="5" borderId="8" xfId="0" applyFill="1" applyBorder="1" applyAlignment="1" applyProtection="1">
      <alignment horizontal="left" vertical="center"/>
      <protection locked="0"/>
    </xf>
    <xf numFmtId="0" fontId="0" fillId="5" borderId="8" xfId="0" applyFill="1" applyBorder="1" applyAlignment="1" applyProtection="1">
      <alignment horizontal="center"/>
      <protection locked="0"/>
    </xf>
    <xf numFmtId="0" fontId="0" fillId="5" borderId="9" xfId="0" applyFill="1" applyBorder="1" applyAlignment="1" applyProtection="1">
      <alignment horizontal="center"/>
      <protection locked="0"/>
    </xf>
    <xf numFmtId="0" fontId="19" fillId="5" borderId="10" xfId="0" applyFont="1" applyFill="1" applyBorder="1" applyAlignment="1" applyProtection="1">
      <alignment horizontal="left" vertical="center"/>
      <protection locked="0"/>
    </xf>
    <xf numFmtId="0" fontId="19" fillId="5" borderId="0" xfId="0" applyFont="1" applyFill="1" applyBorder="1" applyAlignment="1" applyProtection="1">
      <alignment horizontal="left" vertical="center"/>
      <protection locked="0"/>
    </xf>
    <xf numFmtId="0" fontId="20" fillId="5" borderId="0" xfId="0" applyFont="1" applyFill="1" applyBorder="1" applyAlignment="1" applyProtection="1">
      <alignment horizontal="left" vertical="center"/>
      <protection locked="0"/>
    </xf>
    <xf numFmtId="0" fontId="21" fillId="5" borderId="0" xfId="0" applyFont="1" applyFill="1" applyBorder="1" applyAlignment="1" applyProtection="1">
      <alignment horizontal="left" vertical="center"/>
      <protection locked="0"/>
    </xf>
    <xf numFmtId="0" fontId="19" fillId="5" borderId="11" xfId="0" applyFont="1" applyFill="1" applyBorder="1" applyAlignment="1" applyProtection="1">
      <alignment horizontal="left" vertical="center"/>
      <protection locked="0"/>
    </xf>
    <xf numFmtId="0" fontId="20" fillId="5" borderId="10" xfId="0" applyFont="1" applyFill="1" applyBorder="1" applyAlignment="1" applyProtection="1">
      <alignment horizontal="left" vertical="center"/>
      <protection locked="0"/>
    </xf>
    <xf numFmtId="0" fontId="19" fillId="5" borderId="10" xfId="0" applyFont="1" applyFill="1" applyBorder="1" applyAlignment="1" applyProtection="1">
      <alignment horizontal="left" vertical="center" wrapText="1"/>
      <protection locked="0"/>
    </xf>
    <xf numFmtId="0" fontId="19" fillId="5" borderId="0" xfId="0" applyFont="1" applyFill="1" applyBorder="1" applyAlignment="1" applyProtection="1">
      <alignment horizontal="left" vertical="center" wrapText="1"/>
      <protection locked="0"/>
    </xf>
    <xf numFmtId="0" fontId="19" fillId="5" borderId="11" xfId="0" applyFont="1" applyFill="1" applyBorder="1" applyAlignment="1" applyProtection="1">
      <alignment horizontal="left" vertical="center" wrapText="1"/>
      <protection locked="0"/>
    </xf>
    <xf numFmtId="0" fontId="18" fillId="5" borderId="0" xfId="0" applyFont="1" applyFill="1" applyBorder="1" applyAlignment="1" applyProtection="1">
      <alignment horizontal="left" vertical="center" textRotation="90" wrapText="1"/>
      <protection locked="0"/>
    </xf>
    <xf numFmtId="0" fontId="18" fillId="5" borderId="11" xfId="0" applyFont="1" applyFill="1" applyBorder="1" applyAlignment="1" applyProtection="1">
      <alignment horizontal="left" vertical="center" textRotation="90" wrapText="1"/>
      <protection locked="0"/>
    </xf>
    <xf numFmtId="0" fontId="4" fillId="5" borderId="1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17" fillId="5" borderId="11" xfId="0" applyFont="1" applyFill="1" applyBorder="1" applyAlignment="1" applyProtection="1">
      <alignment horizontal="left" vertical="center" textRotation="90" wrapText="1"/>
      <protection locked="0"/>
    </xf>
    <xf numFmtId="0" fontId="17" fillId="5" borderId="0" xfId="0" applyFont="1" applyFill="1" applyBorder="1" applyAlignment="1" applyProtection="1">
      <alignment horizontal="center" vertical="center" textRotation="90" wrapText="1"/>
      <protection locked="0"/>
    </xf>
    <xf numFmtId="0" fontId="17" fillId="5" borderId="11" xfId="0" applyFont="1" applyFill="1" applyBorder="1" applyAlignment="1" applyProtection="1">
      <alignment horizontal="center" vertical="center" textRotation="90" wrapText="1"/>
      <protection locked="0"/>
    </xf>
    <xf numFmtId="0" fontId="10" fillId="0" borderId="0" xfId="0" applyFont="1" applyAlignment="1" applyProtection="1">
      <alignment horizontal="center"/>
      <protection locked="0"/>
    </xf>
    <xf numFmtId="0" fontId="0" fillId="5" borderId="5" xfId="0" applyFill="1" applyBorder="1" applyAlignment="1" applyProtection="1">
      <alignment horizontal="left" vertical="center" wrapText="1"/>
      <protection locked="0"/>
    </xf>
    <xf numFmtId="0" fontId="0" fillId="5" borderId="5" xfId="0" applyFill="1" applyBorder="1" applyAlignment="1" applyProtection="1">
      <alignment horizontal="left" wrapText="1"/>
      <protection locked="0"/>
    </xf>
    <xf numFmtId="0" fontId="7" fillId="5" borderId="0" xfId="0" applyFont="1" applyFill="1" applyBorder="1" applyAlignment="1" applyProtection="1">
      <alignment horizontal="center" wrapText="1"/>
      <protection locked="0"/>
    </xf>
    <xf numFmtId="0" fontId="11" fillId="5" borderId="4" xfId="0" applyFont="1" applyFill="1" applyBorder="1" applyAlignment="1" applyProtection="1">
      <alignment horizontal="center" wrapText="1"/>
      <protection locked="0"/>
    </xf>
    <xf numFmtId="0" fontId="10" fillId="0" borderId="1" xfId="0" applyFont="1" applyFill="1" applyBorder="1" applyAlignment="1" applyProtection="1">
      <alignment horizontal="center" vertical="center" wrapText="1"/>
      <protection locked="0"/>
    </xf>
    <xf numFmtId="9" fontId="7" fillId="5" borderId="6" xfId="1" applyFont="1" applyFill="1" applyBorder="1" applyAlignment="1" applyProtection="1">
      <alignment horizontal="center" vertical="center" wrapText="1"/>
      <protection locked="0"/>
    </xf>
    <xf numFmtId="0" fontId="10" fillId="5" borderId="0" xfId="0" applyFont="1" applyFill="1" applyBorder="1" applyAlignment="1" applyProtection="1">
      <alignment horizontal="center" vertical="center" wrapText="1"/>
      <protection locked="0"/>
    </xf>
    <xf numFmtId="0" fontId="12" fillId="5" borderId="0" xfId="0" applyFont="1" applyFill="1" applyBorder="1" applyAlignment="1" applyProtection="1">
      <alignment horizontal="center" vertical="center" wrapText="1"/>
      <protection locked="0"/>
    </xf>
    <xf numFmtId="0" fontId="7" fillId="5" borderId="0" xfId="0" applyFont="1" applyFill="1" applyBorder="1" applyAlignment="1" applyProtection="1">
      <alignment horizontal="center" vertical="center" wrapText="1"/>
      <protection locked="0"/>
    </xf>
    <xf numFmtId="0" fontId="0" fillId="5" borderId="0" xfId="0" applyFill="1" applyBorder="1" applyAlignment="1" applyProtection="1">
      <alignment horizontal="center" wrapText="1"/>
      <protection locked="0"/>
    </xf>
    <xf numFmtId="0" fontId="4" fillId="5" borderId="11" xfId="0" applyFont="1" applyFill="1" applyBorder="1" applyAlignment="1" applyProtection="1">
      <alignment wrapText="1"/>
      <protection locked="0"/>
    </xf>
    <xf numFmtId="0" fontId="1" fillId="5" borderId="10" xfId="0" applyFont="1" applyFill="1" applyBorder="1" applyAlignment="1" applyProtection="1">
      <alignment horizontal="left" vertical="center" wrapText="1"/>
      <protection locked="0"/>
    </xf>
    <xf numFmtId="0" fontId="1" fillId="5" borderId="0" xfId="0" applyFont="1" applyFill="1" applyBorder="1" applyAlignment="1" applyProtection="1">
      <alignment horizontal="left" vertical="center" wrapText="1"/>
      <protection locked="0"/>
    </xf>
    <xf numFmtId="0" fontId="11" fillId="5" borderId="11" xfId="0" applyFont="1" applyFill="1" applyBorder="1" applyAlignment="1" applyProtection="1">
      <alignment horizontal="center" wrapText="1"/>
      <protection locked="0"/>
    </xf>
    <xf numFmtId="0" fontId="10" fillId="5" borderId="0" xfId="0" applyFont="1" applyFill="1" applyBorder="1" applyAlignment="1" applyProtection="1">
      <protection locked="0"/>
    </xf>
    <xf numFmtId="0" fontId="10" fillId="5" borderId="11" xfId="0" applyFont="1" applyFill="1" applyBorder="1" applyAlignment="1" applyProtection="1">
      <protection locked="0"/>
    </xf>
    <xf numFmtId="0" fontId="10" fillId="5" borderId="10" xfId="0" applyFont="1" applyFill="1" applyBorder="1" applyAlignment="1" applyProtection="1">
      <alignment horizontal="center" wrapText="1"/>
      <protection locked="0"/>
    </xf>
    <xf numFmtId="0" fontId="10" fillId="5" borderId="0" xfId="0" applyFont="1" applyFill="1" applyBorder="1" applyAlignment="1" applyProtection="1">
      <alignment horizontal="center" wrapText="1"/>
      <protection locked="0"/>
    </xf>
    <xf numFmtId="0" fontId="10" fillId="5" borderId="0" xfId="0" applyFont="1" applyFill="1" applyBorder="1" applyAlignment="1" applyProtection="1">
      <alignment horizontal="center" vertical="top" wrapText="1"/>
      <protection locked="0"/>
    </xf>
    <xf numFmtId="0" fontId="10" fillId="5" borderId="11" xfId="0" applyFont="1" applyFill="1" applyBorder="1" applyAlignment="1" applyProtection="1">
      <alignment horizontal="center" wrapText="1"/>
      <protection locked="0"/>
    </xf>
    <xf numFmtId="0" fontId="4" fillId="5" borderId="4" xfId="0" applyFont="1" applyFill="1" applyBorder="1" applyAlignment="1" applyProtection="1">
      <alignment wrapText="1"/>
      <protection locked="0"/>
    </xf>
    <xf numFmtId="0" fontId="13" fillId="6" borderId="20" xfId="0" applyFont="1" applyFill="1" applyBorder="1" applyAlignment="1" applyProtection="1">
      <alignment wrapText="1"/>
      <protection locked="0"/>
    </xf>
    <xf numFmtId="0" fontId="13" fillId="5" borderId="0" xfId="0" applyFont="1" applyFill="1" applyBorder="1" applyAlignment="1" applyProtection="1">
      <alignment horizontal="center" wrapText="1"/>
      <protection locked="0"/>
    </xf>
    <xf numFmtId="0" fontId="13" fillId="5" borderId="11" xfId="0" applyFont="1" applyFill="1" applyBorder="1" applyAlignment="1" applyProtection="1">
      <alignment horizontal="center" wrapText="1"/>
      <protection locked="0"/>
    </xf>
    <xf numFmtId="0" fontId="7" fillId="5" borderId="18" xfId="0" applyFont="1" applyFill="1" applyBorder="1" applyAlignment="1" applyProtection="1">
      <alignment horizontal="center" wrapText="1"/>
      <protection locked="0"/>
    </xf>
    <xf numFmtId="0" fontId="4" fillId="5" borderId="16" xfId="0" applyFont="1" applyFill="1" applyBorder="1" applyAlignment="1" applyProtection="1">
      <alignment wrapText="1"/>
      <protection locked="0"/>
    </xf>
    <xf numFmtId="0" fontId="0" fillId="0" borderId="0" xfId="0" applyBorder="1" applyAlignment="1" applyProtection="1">
      <alignment horizontal="left" vertical="center" wrapText="1"/>
      <protection locked="0"/>
    </xf>
    <xf numFmtId="0" fontId="0" fillId="0" borderId="0" xfId="0" applyBorder="1" applyAlignment="1" applyProtection="1">
      <alignment horizontal="center" wrapText="1"/>
      <protection locked="0"/>
    </xf>
    <xf numFmtId="0" fontId="7" fillId="0" borderId="0" xfId="0" applyFont="1" applyBorder="1" applyAlignment="1" applyProtection="1">
      <alignment horizontal="center" wrapText="1"/>
      <protection locked="0"/>
    </xf>
    <xf numFmtId="0" fontId="4" fillId="0" borderId="0" xfId="0" applyFont="1" applyBorder="1" applyAlignment="1" applyProtection="1">
      <alignment horizontal="center" wrapText="1"/>
      <protection locked="0"/>
    </xf>
    <xf numFmtId="0" fontId="0" fillId="0" borderId="0" xfId="0" applyAlignment="1" applyProtection="1">
      <alignment horizontal="left" vertical="center" wrapText="1"/>
      <protection locked="0"/>
    </xf>
    <xf numFmtId="0" fontId="0" fillId="0" borderId="0" xfId="0" applyAlignment="1" applyProtection="1">
      <alignment wrapText="1"/>
      <protection locked="0"/>
    </xf>
    <xf numFmtId="0" fontId="7" fillId="0" borderId="0" xfId="0" applyFont="1" applyAlignment="1" applyProtection="1">
      <alignment horizontal="center" wrapText="1"/>
      <protection locked="0"/>
    </xf>
    <xf numFmtId="0" fontId="4" fillId="0" borderId="0" xfId="0" applyFont="1" applyBorder="1" applyAlignment="1" applyProtection="1">
      <alignment wrapText="1"/>
      <protection locked="0"/>
    </xf>
    <xf numFmtId="0" fontId="4" fillId="0" borderId="0" xfId="0" applyFont="1" applyAlignment="1" applyProtection="1">
      <alignment wrapText="1"/>
      <protection locked="0"/>
    </xf>
    <xf numFmtId="0" fontId="7" fillId="0" borderId="0" xfId="0" applyFont="1" applyAlignment="1" applyProtection="1">
      <alignment horizontal="center"/>
      <protection locked="0"/>
    </xf>
    <xf numFmtId="0" fontId="4" fillId="0" borderId="0" xfId="0" applyFont="1" applyProtection="1">
      <protection locked="0"/>
    </xf>
    <xf numFmtId="0" fontId="13" fillId="6" borderId="1" xfId="0" applyFont="1" applyFill="1" applyBorder="1" applyAlignment="1" applyProtection="1">
      <alignment horizontal="center" vertical="center" wrapText="1"/>
      <protection hidden="1"/>
    </xf>
    <xf numFmtId="0" fontId="11" fillId="6" borderId="1" xfId="0" applyFont="1" applyFill="1" applyBorder="1" applyAlignment="1" applyProtection="1">
      <alignment horizontal="center" vertical="center" wrapText="1"/>
      <protection hidden="1"/>
    </xf>
    <xf numFmtId="0" fontId="13" fillId="6" borderId="19" xfId="0" applyFont="1" applyFill="1" applyBorder="1" applyAlignment="1" applyProtection="1">
      <alignment wrapText="1"/>
      <protection hidden="1"/>
    </xf>
    <xf numFmtId="0" fontId="20" fillId="5" borderId="0" xfId="0" applyFont="1" applyFill="1" applyBorder="1" applyAlignment="1" applyProtection="1">
      <alignment horizontal="left" vertical="center" wrapText="1"/>
      <protection hidden="1"/>
    </xf>
    <xf numFmtId="0" fontId="19" fillId="5" borderId="10" xfId="0" applyFont="1" applyFill="1" applyBorder="1" applyAlignment="1" applyProtection="1">
      <alignment horizontal="left" vertical="center" wrapText="1"/>
      <protection hidden="1"/>
    </xf>
    <xf numFmtId="0" fontId="19" fillId="5" borderId="0" xfId="0" applyFont="1" applyFill="1" applyBorder="1" applyAlignment="1" applyProtection="1">
      <alignment horizontal="left" vertical="center" wrapText="1"/>
      <protection hidden="1"/>
    </xf>
    <xf numFmtId="0" fontId="19" fillId="5" borderId="11" xfId="0" applyFont="1" applyFill="1" applyBorder="1" applyAlignment="1" applyProtection="1">
      <alignment horizontal="left" vertical="center" wrapText="1"/>
      <protection hidden="1"/>
    </xf>
    <xf numFmtId="0" fontId="31" fillId="5" borderId="0" xfId="0" applyFont="1" applyFill="1" applyBorder="1" applyAlignment="1" applyProtection="1">
      <alignment horizontal="left" vertical="center" wrapText="1"/>
      <protection hidden="1"/>
    </xf>
    <xf numFmtId="0" fontId="8" fillId="5" borderId="5" xfId="1" applyNumberFormat="1" applyFont="1" applyFill="1" applyBorder="1" applyAlignment="1" applyProtection="1">
      <alignment horizontal="center" vertical="center" wrapText="1"/>
      <protection locked="0"/>
    </xf>
    <xf numFmtId="0" fontId="0" fillId="5" borderId="23" xfId="0" applyFill="1" applyBorder="1" applyAlignment="1" applyProtection="1">
      <alignment horizontal="left" vertical="center" wrapText="1"/>
      <protection locked="0"/>
    </xf>
    <xf numFmtId="0" fontId="7" fillId="5" borderId="5" xfId="0" applyFont="1" applyFill="1" applyBorder="1" applyAlignment="1" applyProtection="1">
      <alignment horizontal="center" wrapText="1"/>
      <protection locked="0"/>
    </xf>
    <xf numFmtId="0" fontId="4" fillId="5" borderId="24" xfId="0" applyFont="1" applyFill="1" applyBorder="1" applyAlignment="1" applyProtection="1">
      <alignment horizontal="center" wrapText="1"/>
      <protection locked="0"/>
    </xf>
    <xf numFmtId="0" fontId="10" fillId="5" borderId="2" xfId="0" applyFont="1" applyFill="1" applyBorder="1" applyAlignment="1" applyProtection="1">
      <alignment horizontal="left" vertical="center" wrapText="1"/>
      <protection locked="0"/>
    </xf>
    <xf numFmtId="0" fontId="8" fillId="5" borderId="26" xfId="1" applyNumberFormat="1" applyFont="1" applyFill="1" applyBorder="1" applyAlignment="1" applyProtection="1">
      <alignment horizontal="center" vertical="center" wrapText="1"/>
      <protection locked="0"/>
    </xf>
    <xf numFmtId="0" fontId="8" fillId="5" borderId="6" xfId="1" applyNumberFormat="1" applyFont="1" applyFill="1" applyBorder="1" applyAlignment="1" applyProtection="1">
      <alignment horizontal="center" vertical="center" wrapText="1"/>
      <protection locked="0"/>
    </xf>
    <xf numFmtId="0" fontId="27" fillId="2" borderId="0" xfId="0" applyFont="1" applyFill="1" applyBorder="1" applyAlignment="1" applyProtection="1">
      <alignment horizontal="center" vertical="center"/>
      <protection locked="0"/>
    </xf>
    <xf numFmtId="0" fontId="27" fillId="2" borderId="0" xfId="0" applyFont="1" applyFill="1" applyBorder="1" applyAlignment="1" applyProtection="1">
      <alignment horizontal="center" vertical="center" wrapText="1"/>
      <protection locked="0"/>
    </xf>
    <xf numFmtId="0" fontId="2" fillId="5" borderId="0" xfId="0" applyFont="1" applyFill="1" applyBorder="1" applyAlignment="1" applyProtection="1">
      <alignment horizontal="center" wrapText="1"/>
      <protection locked="0"/>
    </xf>
    <xf numFmtId="0" fontId="22" fillId="0" borderId="0" xfId="0" applyFont="1" applyAlignment="1" applyProtection="1">
      <alignment horizontal="left" vertical="top" wrapText="1"/>
      <protection hidden="1"/>
    </xf>
    <xf numFmtId="0" fontId="2" fillId="4" borderId="10" xfId="0" applyFont="1" applyFill="1" applyBorder="1" applyAlignment="1" applyProtection="1">
      <alignment horizontal="center" wrapText="1"/>
      <protection locked="0"/>
    </xf>
    <xf numFmtId="0" fontId="2" fillId="4" borderId="0" xfId="0" applyFont="1" applyFill="1" applyBorder="1" applyAlignment="1" applyProtection="1">
      <alignment horizontal="center" wrapText="1"/>
      <protection locked="0"/>
    </xf>
    <xf numFmtId="0" fontId="2" fillId="4" borderId="11" xfId="0" applyFont="1" applyFill="1" applyBorder="1" applyAlignment="1" applyProtection="1">
      <alignment horizontal="center" wrapText="1"/>
      <protection locked="0"/>
    </xf>
    <xf numFmtId="0" fontId="0" fillId="5" borderId="18" xfId="0" applyFill="1" applyBorder="1" applyAlignment="1" applyProtection="1">
      <alignment horizontal="center" wrapText="1"/>
      <protection locked="0"/>
    </xf>
    <xf numFmtId="0" fontId="10" fillId="5" borderId="10" xfId="0" applyFont="1" applyFill="1" applyBorder="1" applyAlignment="1" applyProtection="1">
      <alignment horizontal="left" vertical="center" wrapText="1"/>
      <protection hidden="1"/>
    </xf>
    <xf numFmtId="0" fontId="0" fillId="5" borderId="0" xfId="0" applyFill="1" applyBorder="1" applyAlignment="1" applyProtection="1">
      <alignment horizontal="center" wrapText="1"/>
      <protection locked="0"/>
    </xf>
    <xf numFmtId="0" fontId="10" fillId="2" borderId="1" xfId="0" applyFont="1" applyFill="1" applyBorder="1" applyAlignment="1" applyProtection="1">
      <alignment horizontal="center" vertical="center"/>
      <protection locked="0"/>
    </xf>
    <xf numFmtId="0" fontId="10" fillId="5" borderId="17" xfId="0" applyFont="1" applyFill="1" applyBorder="1" applyAlignment="1" applyProtection="1">
      <alignment horizontal="left" vertical="center" wrapText="1"/>
      <protection locked="0"/>
    </xf>
    <xf numFmtId="0" fontId="10" fillId="5" borderId="18" xfId="0" applyFont="1" applyFill="1" applyBorder="1" applyAlignment="1" applyProtection="1">
      <alignment horizontal="left" vertical="center" wrapText="1"/>
      <protection locked="0"/>
    </xf>
    <xf numFmtId="0" fontId="0" fillId="5" borderId="18" xfId="0" applyFill="1" applyBorder="1" applyAlignment="1" applyProtection="1">
      <alignment horizontal="left" vertical="top" wrapText="1"/>
      <protection locked="0"/>
    </xf>
    <xf numFmtId="0" fontId="4" fillId="5" borderId="18" xfId="0" applyFont="1" applyFill="1" applyBorder="1" applyAlignment="1" applyProtection="1">
      <alignment wrapText="1"/>
      <protection locked="0"/>
    </xf>
    <xf numFmtId="0" fontId="10" fillId="5" borderId="10" xfId="0" applyFont="1" applyFill="1" applyBorder="1" applyAlignment="1" applyProtection="1">
      <alignment horizontal="left" vertical="center"/>
      <protection hidden="1"/>
    </xf>
    <xf numFmtId="0" fontId="10" fillId="5" borderId="10" xfId="0" applyFont="1" applyFill="1" applyBorder="1" applyAlignment="1" applyProtection="1">
      <alignment horizontal="left" vertical="center" wrapText="1"/>
      <protection hidden="1"/>
    </xf>
    <xf numFmtId="0" fontId="0" fillId="5" borderId="0" xfId="0" applyFill="1" applyBorder="1" applyAlignment="1" applyProtection="1">
      <alignment horizontal="center" wrapText="1"/>
      <protection locked="0"/>
    </xf>
    <xf numFmtId="0" fontId="0" fillId="5" borderId="2" xfId="0" applyFill="1" applyBorder="1" applyAlignment="1" applyProtection="1">
      <alignment horizontal="left" vertical="center" wrapText="1"/>
      <protection locked="0"/>
    </xf>
    <xf numFmtId="0" fontId="0" fillId="5" borderId="0" xfId="0" applyFill="1" applyBorder="1" applyAlignment="1" applyProtection="1">
      <alignment horizontal="left" wrapText="1"/>
      <protection locked="0"/>
    </xf>
    <xf numFmtId="0" fontId="4" fillId="5" borderId="6" xfId="0" applyFont="1" applyFill="1" applyBorder="1" applyAlignment="1" applyProtection="1">
      <alignment horizontal="center" wrapText="1"/>
      <protection locked="0"/>
    </xf>
    <xf numFmtId="0" fontId="11" fillId="5" borderId="5" xfId="0" applyFont="1" applyFill="1" applyBorder="1" applyAlignment="1" applyProtection="1">
      <alignment horizontal="center" wrapText="1"/>
      <protection locked="0"/>
    </xf>
    <xf numFmtId="9" fontId="0" fillId="0" borderId="1" xfId="0" applyNumberFormat="1" applyBorder="1" applyAlignment="1">
      <alignment horizontal="center"/>
    </xf>
    <xf numFmtId="1" fontId="23" fillId="0" borderId="1" xfId="0" applyNumberFormat="1" applyFont="1" applyBorder="1" applyAlignment="1">
      <alignment horizontal="center"/>
    </xf>
    <xf numFmtId="0" fontId="23" fillId="2" borderId="1" xfId="0" applyFont="1" applyFill="1" applyBorder="1" applyAlignment="1">
      <alignment vertical="center"/>
    </xf>
    <xf numFmtId="9" fontId="0" fillId="2" borderId="1" xfId="0" applyNumberFormat="1" applyFill="1" applyBorder="1" applyAlignment="1">
      <alignment horizontal="center"/>
    </xf>
    <xf numFmtId="0" fontId="0" fillId="0" borderId="1" xfId="0" quotePrefix="1" applyBorder="1" applyAlignment="1">
      <alignment horizontal="center"/>
    </xf>
    <xf numFmtId="0" fontId="0" fillId="0" borderId="1" xfId="0" applyBorder="1"/>
    <xf numFmtId="1" fontId="23" fillId="2" borderId="1" xfId="0" applyNumberFormat="1" applyFont="1" applyFill="1" applyBorder="1" applyAlignment="1">
      <alignment horizontal="center"/>
    </xf>
    <xf numFmtId="0" fontId="23" fillId="2" borderId="1" xfId="0" applyFont="1" applyFill="1" applyBorder="1"/>
    <xf numFmtId="0" fontId="20" fillId="0" borderId="1" xfId="0" applyFont="1" applyBorder="1" applyAlignment="1">
      <alignment horizontal="center"/>
    </xf>
    <xf numFmtId="0" fontId="6" fillId="2" borderId="1" xfId="0" applyFont="1" applyFill="1" applyBorder="1" applyAlignment="1">
      <alignment vertical="center"/>
    </xf>
    <xf numFmtId="0" fontId="6" fillId="2" borderId="1" xfId="0" applyFont="1" applyFill="1" applyBorder="1" applyAlignment="1">
      <alignment horizontal="right" vertical="center"/>
    </xf>
    <xf numFmtId="0" fontId="9" fillId="0" borderId="1" xfId="0" applyFont="1" applyBorder="1"/>
    <xf numFmtId="0" fontId="2" fillId="0" borderId="1" xfId="0" applyFont="1" applyBorder="1" applyAlignment="1">
      <alignment horizontal="center"/>
    </xf>
    <xf numFmtId="0" fontId="14" fillId="0" borderId="1" xfId="0" applyFont="1" applyBorder="1" applyAlignment="1">
      <alignment horizontal="center"/>
    </xf>
    <xf numFmtId="0" fontId="14" fillId="7" borderId="1" xfId="0" applyFont="1" applyFill="1" applyBorder="1" applyAlignment="1">
      <alignment horizontal="center"/>
    </xf>
    <xf numFmtId="2" fontId="2" fillId="0" borderId="1" xfId="0" applyNumberFormat="1" applyFont="1" applyBorder="1" applyAlignment="1">
      <alignment horizontal="center"/>
    </xf>
    <xf numFmtId="0" fontId="0" fillId="8" borderId="1" xfId="0" applyFill="1" applyBorder="1" applyAlignment="1">
      <alignment horizontal="center"/>
    </xf>
    <xf numFmtId="0" fontId="35" fillId="0" borderId="0" xfId="0" applyFont="1" applyFill="1" applyProtection="1">
      <protection locked="0"/>
    </xf>
    <xf numFmtId="0" fontId="33" fillId="0" borderId="0" xfId="2" applyFont="1" applyAlignment="1" applyProtection="1">
      <alignment vertical="center"/>
      <protection hidden="1"/>
    </xf>
    <xf numFmtId="0" fontId="30" fillId="2" borderId="0" xfId="0" applyFont="1" applyFill="1" applyBorder="1" applyAlignment="1" applyProtection="1">
      <alignment horizontal="left" vertical="top" wrapText="1"/>
      <protection locked="0"/>
    </xf>
    <xf numFmtId="0" fontId="30" fillId="2" borderId="2" xfId="0" applyFont="1" applyFill="1" applyBorder="1" applyAlignment="1" applyProtection="1">
      <alignment horizontal="center" vertical="center" wrapText="1"/>
      <protection locked="0"/>
    </xf>
    <xf numFmtId="0" fontId="30" fillId="2" borderId="0" xfId="0" applyFont="1" applyFill="1" applyBorder="1" applyAlignment="1" applyProtection="1">
      <alignment horizontal="center" vertical="center" wrapText="1"/>
      <protection locked="0"/>
    </xf>
    <xf numFmtId="0" fontId="1" fillId="5" borderId="10" xfId="0" applyFont="1" applyFill="1" applyBorder="1" applyAlignment="1" applyProtection="1">
      <alignment horizontal="center" wrapText="1"/>
      <protection locked="0"/>
    </xf>
    <xf numFmtId="0" fontId="1" fillId="5" borderId="0" xfId="0" applyFont="1" applyFill="1" applyBorder="1" applyAlignment="1" applyProtection="1">
      <alignment horizontal="center" wrapText="1"/>
      <protection locked="0"/>
    </xf>
    <xf numFmtId="0" fontId="1" fillId="5" borderId="11" xfId="0" applyFont="1" applyFill="1" applyBorder="1" applyAlignment="1" applyProtection="1">
      <alignment horizontal="center" wrapText="1"/>
      <protection locked="0"/>
    </xf>
    <xf numFmtId="0" fontId="3" fillId="3" borderId="19" xfId="0" applyFont="1" applyFill="1" applyBorder="1" applyAlignment="1" applyProtection="1">
      <alignment horizontal="left" wrapText="1"/>
      <protection locked="0"/>
    </xf>
    <xf numFmtId="0" fontId="3" fillId="3" borderId="25" xfId="0" applyFont="1" applyFill="1" applyBorder="1" applyAlignment="1" applyProtection="1">
      <alignment horizontal="left" wrapText="1"/>
      <protection locked="0"/>
    </xf>
    <xf numFmtId="0" fontId="3" fillId="3" borderId="20" xfId="0" applyFont="1" applyFill="1" applyBorder="1" applyAlignment="1" applyProtection="1">
      <alignment horizontal="left" wrapText="1"/>
      <protection locked="0"/>
    </xf>
    <xf numFmtId="0" fontId="3" fillId="3" borderId="13" xfId="0" applyFont="1" applyFill="1" applyBorder="1" applyAlignment="1" applyProtection="1">
      <alignment horizontal="left" wrapText="1"/>
      <protection locked="0"/>
    </xf>
    <xf numFmtId="0" fontId="3" fillId="3" borderId="3" xfId="0" applyFont="1" applyFill="1" applyBorder="1" applyAlignment="1" applyProtection="1">
      <alignment horizontal="left" wrapText="1"/>
      <protection locked="0"/>
    </xf>
    <xf numFmtId="0" fontId="3" fillId="3" borderId="12" xfId="0" applyFont="1" applyFill="1" applyBorder="1" applyAlignment="1" applyProtection="1">
      <alignment horizontal="left" wrapText="1"/>
      <protection locked="0"/>
    </xf>
    <xf numFmtId="0" fontId="2" fillId="5" borderId="10" xfId="0" applyFont="1" applyFill="1" applyBorder="1" applyAlignment="1" applyProtection="1">
      <alignment horizontal="center" wrapText="1"/>
      <protection locked="0"/>
    </xf>
    <xf numFmtId="0" fontId="2" fillId="5" borderId="0" xfId="0" applyFont="1" applyFill="1" applyBorder="1" applyAlignment="1" applyProtection="1">
      <alignment horizontal="center" wrapText="1"/>
      <protection locked="0"/>
    </xf>
    <xf numFmtId="0" fontId="2" fillId="5" borderId="11" xfId="0" applyFont="1" applyFill="1" applyBorder="1" applyAlignment="1" applyProtection="1">
      <alignment horizontal="center" wrapText="1"/>
      <protection locked="0"/>
    </xf>
    <xf numFmtId="0" fontId="2" fillId="3" borderId="19" xfId="0" applyFont="1" applyFill="1" applyBorder="1" applyAlignment="1" applyProtection="1">
      <alignment horizontal="left" wrapText="1"/>
      <protection locked="0"/>
    </xf>
    <xf numFmtId="0" fontId="2" fillId="3" borderId="25" xfId="0" applyFont="1" applyFill="1" applyBorder="1" applyAlignment="1" applyProtection="1">
      <alignment horizontal="left" wrapText="1"/>
      <protection locked="0"/>
    </xf>
    <xf numFmtId="0" fontId="2" fillId="3" borderId="20" xfId="0" applyFont="1" applyFill="1" applyBorder="1" applyAlignment="1" applyProtection="1">
      <alignment horizontal="left" wrapText="1"/>
      <protection locked="0"/>
    </xf>
    <xf numFmtId="0" fontId="2" fillId="3" borderId="7" xfId="0" applyFont="1" applyFill="1" applyBorder="1" applyAlignment="1" applyProtection="1">
      <alignment horizontal="left" wrapText="1"/>
      <protection locked="0"/>
    </xf>
    <xf numFmtId="0" fontId="2" fillId="3" borderId="8" xfId="0" applyFont="1" applyFill="1" applyBorder="1" applyAlignment="1" applyProtection="1">
      <alignment horizontal="left" wrapText="1"/>
      <protection locked="0"/>
    </xf>
    <xf numFmtId="0" fontId="2" fillId="3" borderId="9" xfId="0" applyFont="1" applyFill="1" applyBorder="1" applyAlignment="1" applyProtection="1">
      <alignment horizontal="left" wrapText="1"/>
      <protection locked="0"/>
    </xf>
    <xf numFmtId="0" fontId="13" fillId="6" borderId="7" xfId="0" applyFont="1" applyFill="1" applyBorder="1" applyAlignment="1" applyProtection="1">
      <alignment horizontal="center" wrapText="1"/>
      <protection hidden="1"/>
    </xf>
    <xf numFmtId="0" fontId="13" fillId="6" borderId="9" xfId="0" applyFont="1" applyFill="1" applyBorder="1" applyAlignment="1" applyProtection="1">
      <alignment horizontal="center" wrapText="1"/>
      <protection hidden="1"/>
    </xf>
    <xf numFmtId="0" fontId="13" fillId="6" borderId="19" xfId="0" applyFont="1" applyFill="1" applyBorder="1" applyAlignment="1" applyProtection="1">
      <alignment horizontal="center" wrapText="1"/>
      <protection hidden="1"/>
    </xf>
    <xf numFmtId="0" fontId="13" fillId="6" borderId="20" xfId="0" applyFont="1" applyFill="1" applyBorder="1" applyAlignment="1" applyProtection="1">
      <alignment horizontal="center" wrapText="1"/>
      <protection hidden="1"/>
    </xf>
    <xf numFmtId="0" fontId="2" fillId="5" borderId="14" xfId="0" applyFont="1" applyFill="1" applyBorder="1" applyAlignment="1" applyProtection="1">
      <alignment horizontal="center" wrapText="1"/>
      <protection locked="0"/>
    </xf>
    <xf numFmtId="0" fontId="2" fillId="5" borderId="5" xfId="0" applyFont="1" applyFill="1" applyBorder="1" applyAlignment="1" applyProtection="1">
      <alignment horizontal="center" wrapText="1"/>
      <protection locked="0"/>
    </xf>
    <xf numFmtId="0" fontId="2" fillId="5" borderId="15" xfId="0" applyFont="1" applyFill="1" applyBorder="1" applyAlignment="1" applyProtection="1">
      <alignment horizontal="center" wrapText="1"/>
      <protection locked="0"/>
    </xf>
    <xf numFmtId="0" fontId="2" fillId="5" borderId="7" xfId="0" applyFont="1" applyFill="1" applyBorder="1" applyAlignment="1" applyProtection="1">
      <alignment horizontal="center" wrapText="1"/>
      <protection locked="0"/>
    </xf>
    <xf numFmtId="0" fontId="2" fillId="5" borderId="8" xfId="0" applyFont="1" applyFill="1" applyBorder="1" applyAlignment="1" applyProtection="1">
      <alignment horizontal="center" wrapText="1"/>
      <protection locked="0"/>
    </xf>
    <xf numFmtId="0" fontId="2" fillId="5" borderId="9" xfId="0" applyFont="1" applyFill="1" applyBorder="1" applyAlignment="1" applyProtection="1">
      <alignment horizontal="center" wrapText="1"/>
      <protection locked="0"/>
    </xf>
    <xf numFmtId="15" fontId="27" fillId="2" borderId="0" xfId="0" applyNumberFormat="1" applyFont="1" applyFill="1" applyBorder="1" applyAlignment="1" applyProtection="1">
      <alignment horizontal="left" vertical="center"/>
      <protection locked="0"/>
    </xf>
    <xf numFmtId="0" fontId="3" fillId="3" borderId="27"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28" xfId="0" applyFont="1" applyFill="1" applyBorder="1" applyAlignment="1" applyProtection="1">
      <alignment horizontal="left" vertical="top" wrapText="1"/>
      <protection locked="0"/>
    </xf>
    <xf numFmtId="0" fontId="33" fillId="0" borderId="0" xfId="2" applyFont="1" applyAlignment="1" applyProtection="1">
      <alignment horizontal="center" vertical="center" wrapText="1"/>
      <protection hidden="1"/>
    </xf>
    <xf numFmtId="0" fontId="28" fillId="0" borderId="0" xfId="0" applyFont="1" applyBorder="1" applyAlignment="1" applyProtection="1">
      <alignment horizontal="left" vertical="top" wrapText="1"/>
      <protection locked="0"/>
    </xf>
    <xf numFmtId="1" fontId="29" fillId="6" borderId="21" xfId="0" applyNumberFormat="1" applyFont="1" applyFill="1" applyBorder="1" applyAlignment="1" applyProtection="1">
      <alignment horizontal="center" wrapText="1"/>
      <protection hidden="1"/>
    </xf>
    <xf numFmtId="1" fontId="29" fillId="6" borderId="22" xfId="0" applyNumberFormat="1" applyFont="1" applyFill="1" applyBorder="1" applyAlignment="1" applyProtection="1">
      <alignment horizontal="center" wrapText="1"/>
      <protection hidden="1"/>
    </xf>
    <xf numFmtId="0" fontId="29" fillId="6" borderId="17" xfId="0" applyFont="1" applyFill="1" applyBorder="1" applyAlignment="1" applyProtection="1">
      <alignment horizontal="center" vertical="center" wrapText="1"/>
      <protection hidden="1"/>
    </xf>
    <xf numFmtId="0" fontId="29" fillId="6" borderId="16" xfId="0" applyFont="1" applyFill="1" applyBorder="1" applyAlignment="1" applyProtection="1">
      <alignment horizontal="center" vertical="center" wrapText="1"/>
      <protection hidden="1"/>
    </xf>
    <xf numFmtId="0" fontId="3" fillId="3" borderId="7" xfId="0" applyFont="1" applyFill="1" applyBorder="1" applyAlignment="1" applyProtection="1">
      <alignment horizontal="left" vertical="top" wrapText="1"/>
      <protection locked="0"/>
    </xf>
    <xf numFmtId="0" fontId="3" fillId="3" borderId="8" xfId="0" applyFont="1" applyFill="1" applyBorder="1" applyAlignment="1" applyProtection="1">
      <alignment horizontal="left" vertical="top" wrapText="1"/>
      <protection locked="0"/>
    </xf>
    <xf numFmtId="0" fontId="3" fillId="3" borderId="9" xfId="0" applyFont="1" applyFill="1" applyBorder="1" applyAlignment="1" applyProtection="1">
      <alignment horizontal="left" vertical="top" wrapText="1"/>
      <protection locked="0"/>
    </xf>
    <xf numFmtId="0" fontId="9" fillId="4" borderId="19" xfId="0" applyFont="1" applyFill="1" applyBorder="1" applyAlignment="1" applyProtection="1">
      <alignment horizontal="center" vertical="center"/>
      <protection locked="0"/>
    </xf>
    <xf numFmtId="0" fontId="9" fillId="4" borderId="25" xfId="0" applyFont="1" applyFill="1" applyBorder="1" applyAlignment="1" applyProtection="1">
      <alignment horizontal="center" vertical="center"/>
      <protection locked="0"/>
    </xf>
    <xf numFmtId="0" fontId="9" fillId="4" borderId="20" xfId="0" applyFont="1" applyFill="1" applyBorder="1" applyAlignment="1" applyProtection="1">
      <alignment horizontal="center" vertical="center"/>
      <protection locked="0"/>
    </xf>
    <xf numFmtId="0" fontId="20" fillId="5" borderId="0" xfId="0" applyFont="1" applyFill="1" applyBorder="1" applyAlignment="1" applyProtection="1">
      <alignment horizontal="left" vertical="center"/>
      <protection hidden="1"/>
    </xf>
    <xf numFmtId="0" fontId="19" fillId="5" borderId="10" xfId="0" applyFont="1" applyFill="1" applyBorder="1" applyAlignment="1" applyProtection="1">
      <alignment horizontal="left" vertical="center" wrapText="1"/>
      <protection hidden="1"/>
    </xf>
    <xf numFmtId="0" fontId="19" fillId="5" borderId="0" xfId="0" applyFont="1" applyFill="1" applyBorder="1" applyAlignment="1" applyProtection="1">
      <alignment horizontal="left" vertical="center" wrapText="1"/>
      <protection hidden="1"/>
    </xf>
    <xf numFmtId="0" fontId="19" fillId="5" borderId="11" xfId="0" applyFont="1" applyFill="1" applyBorder="1" applyAlignment="1" applyProtection="1">
      <alignment horizontal="left" vertical="center" wrapText="1"/>
      <protection hidden="1"/>
    </xf>
    <xf numFmtId="15" fontId="32" fillId="2" borderId="0" xfId="0" applyNumberFormat="1" applyFont="1" applyFill="1" applyBorder="1" applyAlignment="1" applyProtection="1">
      <alignment horizontal="left" vertical="center"/>
      <protection locked="0"/>
    </xf>
    <xf numFmtId="0" fontId="31" fillId="2" borderId="0" xfId="0" applyFont="1" applyFill="1" applyBorder="1" applyAlignment="1" applyProtection="1">
      <alignment horizontal="left" vertical="center" wrapText="1"/>
      <protection hidden="1"/>
    </xf>
    <xf numFmtId="0" fontId="0" fillId="5" borderId="10" xfId="0" applyFill="1" applyBorder="1" applyAlignment="1" applyProtection="1">
      <alignment horizontal="center" wrapText="1"/>
      <protection locked="0"/>
    </xf>
    <xf numFmtId="0" fontId="0" fillId="5" borderId="0" xfId="0" applyFill="1" applyBorder="1" applyAlignment="1" applyProtection="1">
      <alignment horizontal="center" wrapText="1"/>
      <protection locked="0"/>
    </xf>
    <xf numFmtId="0" fontId="0" fillId="5" borderId="11" xfId="0" applyFill="1" applyBorder="1" applyAlignment="1" applyProtection="1">
      <alignment horizontal="center" wrapText="1"/>
      <protection locked="0"/>
    </xf>
    <xf numFmtId="0" fontId="20" fillId="5" borderId="0" xfId="0" applyFont="1" applyFill="1" applyBorder="1" applyAlignment="1" applyProtection="1">
      <alignment horizontal="center" vertical="center" wrapText="1"/>
      <protection hidden="1"/>
    </xf>
    <xf numFmtId="0" fontId="20" fillId="5" borderId="11" xfId="0" applyFont="1" applyFill="1" applyBorder="1" applyAlignment="1" applyProtection="1">
      <alignment horizontal="center" vertical="center" wrapText="1"/>
      <protection hidden="1"/>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66"/>
      <color rgb="FFFFFF99"/>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180975</xdr:colOff>
      <xdr:row>0</xdr:row>
      <xdr:rowOff>209550</xdr:rowOff>
    </xdr:from>
    <xdr:to>
      <xdr:col>0</xdr:col>
      <xdr:colOff>2009775</xdr:colOff>
      <xdr:row>1</xdr:row>
      <xdr:rowOff>161925</xdr:rowOff>
    </xdr:to>
    <xdr:pic>
      <xdr:nvPicPr>
        <xdr:cNvPr id="3" name="Picture 10" descr="A picture containing drawing&#10;&#10;Description automatically generated">
          <a:extLst>
            <a:ext uri="{FF2B5EF4-FFF2-40B4-BE49-F238E27FC236}">
              <a16:creationId xmlns:a16="http://schemas.microsoft.com/office/drawing/2014/main" id="{F94B6FCE-4D5F-DE53-5298-650A8DCF94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209550"/>
          <a:ext cx="18288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224"/>
  <sheetViews>
    <sheetView showGridLines="0" tabSelected="1" view="pageLayout" zoomScaleNormal="100" workbookViewId="0">
      <selection activeCell="A51" sqref="A51"/>
    </sheetView>
  </sheetViews>
  <sheetFormatPr defaultColWidth="9.1796875" defaultRowHeight="14.5"/>
  <cols>
    <col min="1" max="1" width="31.7265625" style="39" customWidth="1"/>
    <col min="2" max="2" width="26.453125" style="39" hidden="1" customWidth="1"/>
    <col min="3" max="4" width="4.7265625" style="36" customWidth="1"/>
    <col min="5" max="5" width="16.54296875" style="36" customWidth="1"/>
    <col min="6" max="6" width="4.453125" style="36" customWidth="1"/>
    <col min="7" max="7" width="21.7265625" style="36" customWidth="1"/>
    <col min="8" max="8" width="4.54296875" style="98" customWidth="1"/>
    <col min="9" max="9" width="6.26953125" style="99" customWidth="1"/>
    <col min="10" max="10" width="3.1796875" style="99" customWidth="1"/>
    <col min="11" max="11" width="10" style="36" hidden="1" customWidth="1"/>
    <col min="12" max="12" width="17.1796875" style="36" hidden="1" customWidth="1"/>
    <col min="13" max="13" width="11.26953125" style="37" hidden="1" customWidth="1"/>
    <col min="14" max="14" width="9.1796875" style="36" customWidth="1"/>
    <col min="15" max="16384" width="9.1796875" style="36"/>
  </cols>
  <sheetData>
    <row r="1" spans="1:12" ht="41.25" customHeight="1">
      <c r="B1" s="155"/>
      <c r="C1" s="191" t="s">
        <v>119</v>
      </c>
      <c r="D1" s="191"/>
      <c r="E1" s="191"/>
      <c r="F1" s="191"/>
      <c r="G1" s="191"/>
      <c r="H1" s="191"/>
      <c r="I1" s="191"/>
      <c r="J1" s="191"/>
      <c r="K1" s="35"/>
    </row>
    <row r="2" spans="1:12" ht="32.25" customHeight="1">
      <c r="A2" s="118"/>
      <c r="B2" s="38"/>
      <c r="C2" s="191"/>
      <c r="D2" s="191"/>
      <c r="E2" s="191"/>
      <c r="F2" s="191"/>
      <c r="G2" s="191"/>
      <c r="H2" s="191"/>
      <c r="I2" s="191"/>
      <c r="J2" s="191"/>
    </row>
    <row r="3" spans="1:12" ht="4.5" customHeight="1" thickBot="1">
      <c r="A3" s="40"/>
      <c r="B3" s="40"/>
      <c r="C3" s="41"/>
      <c r="D3" s="41"/>
      <c r="E3" s="41"/>
      <c r="F3" s="41"/>
      <c r="G3" s="41"/>
      <c r="H3" s="41"/>
      <c r="I3" s="41"/>
      <c r="J3" s="41"/>
    </row>
    <row r="4" spans="1:12" ht="18" customHeight="1" thickBot="1">
      <c r="A4" s="200" t="s">
        <v>120</v>
      </c>
      <c r="B4" s="201"/>
      <c r="C4" s="201"/>
      <c r="D4" s="201"/>
      <c r="E4" s="201"/>
      <c r="F4" s="201"/>
      <c r="G4" s="201"/>
      <c r="H4" s="201"/>
      <c r="I4" s="201"/>
      <c r="J4" s="202"/>
    </row>
    <row r="5" spans="1:12" ht="5.25" customHeight="1">
      <c r="A5" s="42"/>
      <c r="B5" s="43"/>
      <c r="C5" s="44"/>
      <c r="D5" s="44"/>
      <c r="E5" s="44"/>
      <c r="F5" s="44"/>
      <c r="G5" s="44"/>
      <c r="H5" s="44"/>
      <c r="I5" s="44"/>
      <c r="J5" s="45"/>
    </row>
    <row r="6" spans="1:12" ht="15" customHeight="1">
      <c r="A6" s="46" t="s">
        <v>5</v>
      </c>
      <c r="B6" s="48"/>
      <c r="C6" s="187"/>
      <c r="D6" s="187"/>
      <c r="E6" s="187"/>
      <c r="F6" s="187"/>
      <c r="G6" s="187"/>
      <c r="H6" s="187"/>
      <c r="I6" s="47"/>
      <c r="J6" s="50"/>
    </row>
    <row r="7" spans="1:12" ht="5.25" customHeight="1">
      <c r="A7" s="46"/>
      <c r="B7" s="47"/>
      <c r="C7" s="48"/>
      <c r="D7" s="48"/>
      <c r="E7" s="48"/>
      <c r="F7" s="48"/>
      <c r="G7" s="48"/>
      <c r="H7" s="49"/>
      <c r="I7" s="47"/>
      <c r="J7" s="50"/>
    </row>
    <row r="8" spans="1:12" ht="15" customHeight="1">
      <c r="A8" s="46" t="s">
        <v>2</v>
      </c>
      <c r="B8" s="48"/>
      <c r="C8" s="187"/>
      <c r="D8" s="187"/>
      <c r="E8" s="187"/>
      <c r="F8" s="187"/>
      <c r="G8" s="187"/>
      <c r="H8" s="187"/>
      <c r="I8" s="47"/>
      <c r="J8" s="50"/>
    </row>
    <row r="9" spans="1:12" ht="5.25" customHeight="1">
      <c r="A9" s="46"/>
      <c r="B9" s="47"/>
      <c r="C9" s="48"/>
      <c r="D9" s="48"/>
      <c r="E9" s="48"/>
      <c r="F9" s="48"/>
      <c r="G9" s="48"/>
      <c r="H9" s="49"/>
      <c r="I9" s="47"/>
      <c r="J9" s="50"/>
    </row>
    <row r="10" spans="1:12" ht="15" customHeight="1">
      <c r="A10" s="46" t="s">
        <v>4</v>
      </c>
      <c r="B10" s="48"/>
      <c r="C10" s="187"/>
      <c r="D10" s="187"/>
      <c r="E10" s="187"/>
      <c r="F10" s="187"/>
      <c r="G10" s="187"/>
      <c r="H10" s="187"/>
      <c r="I10" s="47"/>
      <c r="J10" s="50"/>
    </row>
    <row r="11" spans="1:12" ht="5.25" customHeight="1">
      <c r="A11" s="51"/>
      <c r="B11" s="48"/>
      <c r="C11" s="48"/>
      <c r="D11" s="48"/>
      <c r="E11" s="48"/>
      <c r="F11" s="48"/>
      <c r="G11" s="48"/>
      <c r="H11" s="49"/>
      <c r="I11" s="47"/>
      <c r="J11" s="50"/>
    </row>
    <row r="12" spans="1:12" ht="15" customHeight="1">
      <c r="A12" s="46" t="s">
        <v>49</v>
      </c>
      <c r="B12" s="48"/>
      <c r="C12" s="187"/>
      <c r="D12" s="187"/>
      <c r="E12" s="187"/>
      <c r="F12" s="187"/>
      <c r="G12" s="187"/>
      <c r="H12" s="187"/>
      <c r="I12" s="47"/>
      <c r="J12" s="50"/>
    </row>
    <row r="13" spans="1:12" ht="5.25" customHeight="1">
      <c r="A13" s="51"/>
      <c r="B13" s="48"/>
      <c r="C13" s="48"/>
      <c r="D13" s="48"/>
      <c r="E13" s="48"/>
      <c r="F13" s="48"/>
      <c r="G13" s="48"/>
      <c r="H13" s="49"/>
      <c r="I13" s="47"/>
      <c r="J13" s="50"/>
    </row>
    <row r="14" spans="1:12" ht="33" customHeight="1">
      <c r="A14" s="46" t="s">
        <v>3</v>
      </c>
      <c r="B14" s="47"/>
      <c r="C14" s="207"/>
      <c r="D14" s="207"/>
      <c r="E14" s="207"/>
      <c r="F14" s="207"/>
      <c r="G14" s="207"/>
      <c r="H14" s="207"/>
      <c r="I14" s="47"/>
      <c r="J14" s="50"/>
    </row>
    <row r="15" spans="1:12" ht="5.25" customHeight="1">
      <c r="A15" s="51"/>
      <c r="B15" s="48"/>
      <c r="C15" s="48"/>
      <c r="D15" s="48"/>
      <c r="E15" s="48"/>
      <c r="F15" s="48"/>
      <c r="G15" s="48"/>
      <c r="H15" s="49"/>
      <c r="I15" s="47"/>
      <c r="J15" s="50"/>
    </row>
    <row r="16" spans="1:12" ht="15" customHeight="1">
      <c r="A16" s="52" t="s">
        <v>8</v>
      </c>
      <c r="B16" s="53"/>
      <c r="C16" s="115"/>
      <c r="D16" s="203" t="s">
        <v>83</v>
      </c>
      <c r="E16" s="203"/>
      <c r="F16" s="116"/>
      <c r="G16" s="103" t="s">
        <v>84</v>
      </c>
      <c r="H16" s="116"/>
      <c r="I16" s="212" t="s">
        <v>121</v>
      </c>
      <c r="J16" s="213"/>
      <c r="K16" s="3"/>
      <c r="L16" s="3"/>
    </row>
    <row r="17" spans="1:12" ht="5.25" customHeight="1">
      <c r="A17" s="204"/>
      <c r="B17" s="205"/>
      <c r="C17" s="205"/>
      <c r="D17" s="205"/>
      <c r="E17" s="205"/>
      <c r="F17" s="205"/>
      <c r="G17" s="205"/>
      <c r="H17" s="205"/>
      <c r="I17" s="205"/>
      <c r="J17" s="206"/>
      <c r="K17" s="3"/>
      <c r="L17" s="3"/>
    </row>
    <row r="18" spans="1:12" ht="15" customHeight="1">
      <c r="A18" s="104"/>
      <c r="B18" s="105"/>
      <c r="C18" s="115"/>
      <c r="D18" s="203" t="s">
        <v>48</v>
      </c>
      <c r="E18" s="203"/>
      <c r="F18" s="208"/>
      <c r="G18" s="208"/>
      <c r="H18" s="208"/>
      <c r="I18" s="105"/>
      <c r="J18" s="106"/>
      <c r="K18" s="3"/>
      <c r="L18" s="3"/>
    </row>
    <row r="19" spans="1:12" ht="5.25" customHeight="1">
      <c r="A19" s="104"/>
      <c r="B19" s="105"/>
      <c r="C19" s="105"/>
      <c r="D19" s="105"/>
      <c r="E19" s="105"/>
      <c r="F19" s="105"/>
      <c r="G19" s="107"/>
      <c r="H19" s="105"/>
      <c r="I19" s="105"/>
      <c r="J19" s="106"/>
      <c r="K19" s="3"/>
      <c r="L19" s="3"/>
    </row>
    <row r="20" spans="1:12" ht="15" customHeight="1">
      <c r="A20" s="46" t="s">
        <v>7</v>
      </c>
      <c r="B20" s="48"/>
      <c r="C20" s="187"/>
      <c r="D20" s="187"/>
      <c r="E20" s="187"/>
      <c r="F20" s="187"/>
      <c r="G20" s="187"/>
      <c r="H20" s="187"/>
      <c r="I20" s="47"/>
      <c r="J20" s="50"/>
    </row>
    <row r="21" spans="1:12" ht="5.25" customHeight="1">
      <c r="A21" s="52"/>
      <c r="B21" s="53"/>
      <c r="C21" s="48"/>
      <c r="D21" s="48"/>
      <c r="E21" s="48"/>
      <c r="F21" s="48"/>
      <c r="G21" s="48"/>
      <c r="H21" s="53"/>
      <c r="I21" s="53"/>
      <c r="J21" s="54"/>
      <c r="K21" s="3"/>
      <c r="L21" s="3"/>
    </row>
    <row r="22" spans="1:12" ht="15" customHeight="1">
      <c r="A22" s="46" t="s">
        <v>6</v>
      </c>
      <c r="B22" s="48"/>
      <c r="C22" s="187"/>
      <c r="D22" s="187"/>
      <c r="E22" s="187"/>
      <c r="F22" s="187"/>
      <c r="G22" s="187"/>
      <c r="H22" s="187"/>
      <c r="I22" s="47"/>
      <c r="J22" s="50"/>
    </row>
    <row r="23" spans="1:12" ht="5.25" customHeight="1">
      <c r="A23" s="52"/>
      <c r="B23" s="53"/>
      <c r="C23" s="53"/>
      <c r="D23" s="53"/>
      <c r="E23" s="53"/>
      <c r="F23" s="53"/>
      <c r="G23" s="53"/>
      <c r="H23" s="53"/>
      <c r="I23" s="55"/>
      <c r="J23" s="56"/>
      <c r="K23" s="3"/>
      <c r="L23" s="3"/>
    </row>
    <row r="24" spans="1:12" ht="15" customHeight="1">
      <c r="A24" s="46" t="s">
        <v>80</v>
      </c>
      <c r="B24" s="48"/>
      <c r="C24" s="187"/>
      <c r="D24" s="187" t="s">
        <v>9</v>
      </c>
      <c r="E24" s="187"/>
      <c r="F24" s="187"/>
      <c r="G24" s="187" t="s">
        <v>10</v>
      </c>
      <c r="H24" s="187"/>
      <c r="I24" s="47"/>
      <c r="J24" s="50"/>
    </row>
    <row r="25" spans="1:12" ht="5.25" customHeight="1">
      <c r="A25" s="57"/>
      <c r="B25" s="58"/>
      <c r="C25" s="58"/>
      <c r="D25" s="58"/>
      <c r="E25" s="58"/>
      <c r="F25" s="58"/>
      <c r="G25" s="58"/>
      <c r="H25" s="58"/>
      <c r="I25" s="58"/>
      <c r="J25" s="59"/>
      <c r="K25" s="3"/>
      <c r="L25" s="3"/>
    </row>
    <row r="26" spans="1:12" ht="15" customHeight="1">
      <c r="A26" s="46" t="s">
        <v>31</v>
      </c>
      <c r="B26" s="48"/>
      <c r="C26" s="187"/>
      <c r="D26" s="187"/>
      <c r="E26" s="187"/>
      <c r="F26" s="187"/>
      <c r="G26" s="187"/>
      <c r="H26" s="187"/>
      <c r="I26" s="47"/>
      <c r="J26" s="50"/>
    </row>
    <row r="27" spans="1:12" ht="5.25" customHeight="1">
      <c r="A27" s="33"/>
      <c r="B27" s="5"/>
      <c r="C27" s="4"/>
      <c r="D27" s="4"/>
      <c r="E27" s="4"/>
      <c r="F27" s="4"/>
      <c r="G27" s="4"/>
      <c r="H27" s="58"/>
      <c r="I27" s="60"/>
      <c r="J27" s="61"/>
      <c r="K27" s="3"/>
      <c r="L27" s="3"/>
    </row>
    <row r="28" spans="1:12" ht="15" customHeight="1">
      <c r="A28" s="46" t="s">
        <v>32</v>
      </c>
      <c r="B28" s="48"/>
      <c r="C28" s="187"/>
      <c r="D28" s="187"/>
      <c r="E28" s="187"/>
      <c r="F28" s="187"/>
      <c r="G28" s="187"/>
      <c r="H28" s="187"/>
      <c r="I28" s="47"/>
      <c r="J28" s="50"/>
    </row>
    <row r="29" spans="1:12" ht="4.5" customHeight="1">
      <c r="A29" s="57"/>
      <c r="B29" s="58"/>
      <c r="C29" s="10"/>
      <c r="D29" s="10"/>
      <c r="E29" s="10"/>
      <c r="F29" s="10"/>
      <c r="G29" s="10"/>
      <c r="H29" s="10"/>
      <c r="I29" s="60"/>
      <c r="J29" s="61"/>
      <c r="K29" s="3"/>
      <c r="L29" s="3"/>
    </row>
    <row r="30" spans="1:12" ht="72" customHeight="1">
      <c r="A30" s="57" t="s">
        <v>81</v>
      </c>
      <c r="B30" s="58"/>
      <c r="C30" s="192"/>
      <c r="D30" s="192"/>
      <c r="E30" s="192"/>
      <c r="F30" s="192"/>
      <c r="G30" s="192"/>
      <c r="H30" s="192"/>
      <c r="I30" s="60"/>
      <c r="J30" s="61"/>
      <c r="K30" s="3"/>
      <c r="L30" s="3"/>
    </row>
    <row r="31" spans="1:12" ht="11.25" customHeight="1">
      <c r="A31" s="117"/>
      <c r="B31" s="117"/>
      <c r="C31" s="117"/>
      <c r="D31" s="117"/>
      <c r="E31" s="117"/>
      <c r="F31" s="117"/>
      <c r="G31" s="117"/>
      <c r="H31" s="117"/>
      <c r="I31" s="117"/>
      <c r="J31" s="117"/>
      <c r="K31" s="3"/>
      <c r="L31" s="3"/>
    </row>
    <row r="32" spans="1:12" ht="21" customHeight="1" thickBot="1">
      <c r="A32" s="119"/>
      <c r="B32" s="120"/>
      <c r="C32" s="120"/>
      <c r="D32" s="120"/>
      <c r="E32" s="120" t="s">
        <v>11</v>
      </c>
      <c r="F32" s="120"/>
      <c r="G32" s="120"/>
      <c r="H32" s="120"/>
      <c r="I32" s="120"/>
      <c r="J32" s="121"/>
      <c r="K32" s="3"/>
      <c r="L32" s="3"/>
    </row>
    <row r="33" spans="1:13" ht="18.5">
      <c r="A33" s="197" t="s">
        <v>77</v>
      </c>
      <c r="B33" s="198"/>
      <c r="C33" s="198"/>
      <c r="D33" s="198"/>
      <c r="E33" s="198"/>
      <c r="F33" s="198"/>
      <c r="G33" s="198"/>
      <c r="H33" s="199"/>
      <c r="I33" s="193">
        <f>I37</f>
        <v>0</v>
      </c>
      <c r="J33" s="194"/>
      <c r="K33" s="62" t="e">
        <f>B37+#REF!</f>
        <v>#REF!</v>
      </c>
      <c r="L33" s="3">
        <f>IF(C37="N/A",0,10)</f>
        <v>10</v>
      </c>
    </row>
    <row r="34" spans="1:13" ht="4.5" customHeight="1">
      <c r="A34" s="109"/>
      <c r="B34" s="63"/>
      <c r="C34" s="64"/>
      <c r="D34" s="64"/>
      <c r="E34" s="64"/>
      <c r="F34" s="64"/>
      <c r="G34" s="64"/>
      <c r="H34" s="110"/>
      <c r="I34" s="136"/>
      <c r="J34" s="111"/>
      <c r="K34" s="3"/>
      <c r="L34" s="3"/>
      <c r="M34" s="62"/>
    </row>
    <row r="35" spans="1:13" ht="36" customHeight="1">
      <c r="A35" s="130" t="s">
        <v>47</v>
      </c>
      <c r="B35" s="77"/>
      <c r="C35" s="77"/>
      <c r="D35" s="156"/>
      <c r="E35" s="156"/>
      <c r="F35" s="156"/>
      <c r="G35" s="156"/>
      <c r="H35" s="77"/>
      <c r="I35" s="77"/>
      <c r="J35" s="78"/>
      <c r="K35" s="3"/>
      <c r="L35" s="3"/>
      <c r="M35" s="62"/>
    </row>
    <row r="36" spans="1:13" ht="4.5" customHeight="1">
      <c r="A36" s="133"/>
      <c r="B36" s="10"/>
      <c r="C36" s="134"/>
      <c r="D36" s="134"/>
      <c r="E36" s="134"/>
      <c r="F36" s="134"/>
      <c r="G36" s="134"/>
      <c r="H36" s="65"/>
      <c r="I36" s="66"/>
      <c r="J36" s="135"/>
      <c r="K36" s="3"/>
      <c r="L36" s="3"/>
      <c r="M36" s="62"/>
    </row>
    <row r="37" spans="1:13" ht="36" customHeight="1">
      <c r="A37" s="112" t="s">
        <v>53</v>
      </c>
      <c r="B37" s="5" t="str">
        <f>IF(C37="N/A","0","7")</f>
        <v>7</v>
      </c>
      <c r="C37" s="67"/>
      <c r="D37" s="157"/>
      <c r="E37" s="158"/>
      <c r="F37" s="158"/>
      <c r="G37" s="158"/>
      <c r="H37" s="68"/>
      <c r="I37" s="100">
        <f>IF(C37="",0,IF(C37=0,10,IF(C37=1,5,IF(C37=2,0,IF(C37=3,-5,IF(C37=4,-10,IF(C37=5,-15,IF(C37=6,-20,IF(C37=7,-25,IF(C37="N/A",0))))))))))</f>
        <v>0</v>
      </c>
      <c r="J37" s="113"/>
      <c r="K37" s="62" t="e">
        <f>K33/I33</f>
        <v>#REF!</v>
      </c>
      <c r="L37" s="3"/>
    </row>
    <row r="38" spans="1:13" ht="5.25" customHeight="1">
      <c r="A38" s="112"/>
      <c r="B38" s="5"/>
      <c r="C38" s="69"/>
      <c r="D38" s="70"/>
      <c r="E38" s="70"/>
      <c r="F38" s="15"/>
      <c r="G38" s="70"/>
      <c r="H38" s="71"/>
      <c r="I38" s="108"/>
      <c r="J38" s="114"/>
      <c r="K38" s="3"/>
      <c r="L38" s="3"/>
    </row>
    <row r="39" spans="1:13" ht="19" thickBot="1">
      <c r="A39" s="188" t="s">
        <v>21</v>
      </c>
      <c r="B39" s="189"/>
      <c r="C39" s="189"/>
      <c r="D39" s="189"/>
      <c r="E39" s="189"/>
      <c r="F39" s="189"/>
      <c r="G39" s="189"/>
      <c r="H39" s="190"/>
      <c r="I39" s="195">
        <f>IF(C41="NA", SUM(I42:I63), SUM(I41:I63))</f>
        <v>0</v>
      </c>
      <c r="J39" s="196"/>
      <c r="K39" s="3"/>
      <c r="L39" s="3"/>
      <c r="M39" s="37">
        <f>SUM(B41+B43+B45+B47+B49+B51+B53+B55+B57+B59+B61+B63)</f>
        <v>60</v>
      </c>
    </row>
    <row r="40" spans="1:13" ht="5.25" customHeight="1">
      <c r="A40" s="74"/>
      <c r="B40" s="75"/>
      <c r="C40" s="7"/>
      <c r="D40" s="7"/>
      <c r="E40" s="7"/>
      <c r="F40" s="7"/>
      <c r="G40" s="7"/>
      <c r="H40" s="65"/>
      <c r="I40" s="66"/>
      <c r="J40" s="76"/>
      <c r="K40" s="3"/>
      <c r="L40" s="3"/>
      <c r="M40" s="94"/>
    </row>
    <row r="41" spans="1:13" ht="36" customHeight="1">
      <c r="A41" s="131" t="s">
        <v>82</v>
      </c>
      <c r="B41" s="5" t="str">
        <f>IF(C41="N/A","0","5")</f>
        <v>5</v>
      </c>
      <c r="C41" s="125"/>
      <c r="D41" s="156"/>
      <c r="E41" s="156"/>
      <c r="F41" s="156"/>
      <c r="G41" s="156"/>
      <c r="H41" s="65"/>
      <c r="I41" s="101">
        <f>C41</f>
        <v>0</v>
      </c>
      <c r="J41" s="73"/>
      <c r="K41" s="3">
        <f>IF(C41="N/A",N/A,C41)</f>
        <v>0</v>
      </c>
      <c r="L41" s="3" t="b">
        <f>IF(I41="N/A",0)</f>
        <v>0</v>
      </c>
      <c r="M41" s="94"/>
    </row>
    <row r="42" spans="1:13" ht="5.25" customHeight="1">
      <c r="A42" s="79"/>
      <c r="B42" s="80"/>
      <c r="C42" s="80"/>
      <c r="D42" s="81"/>
      <c r="E42" s="81"/>
      <c r="F42" s="81"/>
      <c r="G42" s="81"/>
      <c r="H42" s="80"/>
      <c r="I42" s="80"/>
      <c r="J42" s="82"/>
      <c r="K42" s="3"/>
      <c r="L42" s="3"/>
    </row>
    <row r="43" spans="1:13" ht="36" customHeight="1">
      <c r="A43" s="123" t="s">
        <v>97</v>
      </c>
      <c r="B43" s="5" t="str">
        <f>IF(C43="N/A","0", "5")</f>
        <v>5</v>
      </c>
      <c r="C43" s="125"/>
      <c r="D43" s="156"/>
      <c r="E43" s="156"/>
      <c r="F43" s="156"/>
      <c r="G43" s="156"/>
      <c r="H43" s="65"/>
      <c r="I43" s="101">
        <f>C43</f>
        <v>0</v>
      </c>
      <c r="J43" s="73"/>
      <c r="K43" s="3">
        <f>IF(C43="N/A",N/A,C43)</f>
        <v>0</v>
      </c>
      <c r="L43" s="3" t="b">
        <f>IF(I43="N/A",0)</f>
        <v>0</v>
      </c>
    </row>
    <row r="44" spans="1:13" ht="5.25" customHeight="1">
      <c r="A44" s="33"/>
      <c r="B44" s="5"/>
      <c r="C44" s="72"/>
      <c r="D44" s="34"/>
      <c r="E44" s="34"/>
      <c r="F44" s="34"/>
      <c r="G44" s="34"/>
      <c r="H44" s="65"/>
      <c r="I44" s="83"/>
      <c r="J44" s="73"/>
      <c r="K44" s="3"/>
      <c r="L44" s="3"/>
    </row>
    <row r="45" spans="1:13" ht="60" customHeight="1">
      <c r="A45" s="123" t="s">
        <v>54</v>
      </c>
      <c r="B45" s="5" t="str">
        <f>IF(C45="N/A","0", "5")</f>
        <v>5</v>
      </c>
      <c r="C45" s="125"/>
      <c r="D45" s="156"/>
      <c r="E45" s="156"/>
      <c r="F45" s="156"/>
      <c r="G45" s="156"/>
      <c r="H45" s="65"/>
      <c r="I45" s="101">
        <f>C45</f>
        <v>0</v>
      </c>
      <c r="J45" s="73"/>
      <c r="K45" s="3">
        <f>IF(C45="N/A",N/A,C45)</f>
        <v>0</v>
      </c>
      <c r="L45" s="3" t="b">
        <f>IF(I45="N/A",0)</f>
        <v>0</v>
      </c>
    </row>
    <row r="46" spans="1:13" ht="5.25" customHeight="1">
      <c r="A46" s="33"/>
      <c r="B46" s="5"/>
      <c r="C46" s="124"/>
      <c r="D46" s="34"/>
      <c r="E46" s="34"/>
      <c r="F46" s="34"/>
      <c r="G46" s="34"/>
      <c r="H46" s="65"/>
      <c r="I46" s="83"/>
      <c r="J46" s="73"/>
      <c r="K46" s="3"/>
      <c r="L46" s="3"/>
    </row>
    <row r="47" spans="1:13" ht="48" customHeight="1">
      <c r="A47" s="123" t="s">
        <v>122</v>
      </c>
      <c r="B47" s="5" t="str">
        <f t="shared" ref="B47:B63" si="0">IF(C47="N/A","0", "5")</f>
        <v>5</v>
      </c>
      <c r="C47" s="125"/>
      <c r="D47" s="156"/>
      <c r="E47" s="156"/>
      <c r="F47" s="156"/>
      <c r="G47" s="156"/>
      <c r="H47" s="65"/>
      <c r="I47" s="101">
        <f>C47</f>
        <v>0</v>
      </c>
      <c r="J47" s="73"/>
      <c r="K47" s="3">
        <f>IF(C47="N/A",N/A,C47)</f>
        <v>0</v>
      </c>
      <c r="L47" s="3" t="b">
        <f>IF(I47="N/A",0)</f>
        <v>0</v>
      </c>
    </row>
    <row r="48" spans="1:13" ht="5.25" customHeight="1">
      <c r="A48" s="33"/>
      <c r="B48" s="5"/>
      <c r="C48" s="124"/>
      <c r="D48" s="34"/>
      <c r="E48" s="34"/>
      <c r="F48" s="34"/>
      <c r="G48" s="34"/>
      <c r="H48" s="65"/>
      <c r="I48" s="83"/>
      <c r="J48" s="73"/>
      <c r="K48" s="3"/>
      <c r="L48" s="3"/>
    </row>
    <row r="49" spans="1:12" ht="48">
      <c r="A49" s="123" t="s">
        <v>99</v>
      </c>
      <c r="B49" s="5" t="str">
        <f t="shared" si="0"/>
        <v>5</v>
      </c>
      <c r="C49" s="125"/>
      <c r="D49" s="156"/>
      <c r="E49" s="156"/>
      <c r="F49" s="156"/>
      <c r="G49" s="156"/>
      <c r="H49" s="65"/>
      <c r="I49" s="101">
        <f>C49</f>
        <v>0</v>
      </c>
      <c r="J49" s="73"/>
      <c r="K49" s="3">
        <f>IF(C49="N/A",N/A,C49)</f>
        <v>0</v>
      </c>
      <c r="L49" s="3" t="b">
        <f>IF(I49="N/A",0)</f>
        <v>0</v>
      </c>
    </row>
    <row r="50" spans="1:12" ht="5.25" customHeight="1">
      <c r="A50" s="33"/>
      <c r="B50" s="5"/>
      <c r="C50" s="124"/>
      <c r="D50" s="34"/>
      <c r="E50" s="34"/>
      <c r="F50" s="34"/>
      <c r="G50" s="34"/>
      <c r="H50" s="65"/>
      <c r="I50" s="83"/>
      <c r="J50" s="73"/>
      <c r="K50" s="3"/>
      <c r="L50" s="3"/>
    </row>
    <row r="51" spans="1:12" ht="72">
      <c r="A51" s="123" t="s">
        <v>98</v>
      </c>
      <c r="B51" s="5" t="str">
        <f t="shared" si="0"/>
        <v>5</v>
      </c>
      <c r="C51" s="125"/>
      <c r="D51" s="156"/>
      <c r="E51" s="156"/>
      <c r="F51" s="156"/>
      <c r="G51" s="156"/>
      <c r="H51" s="65"/>
      <c r="I51" s="101">
        <f>C51</f>
        <v>0</v>
      </c>
      <c r="J51" s="73"/>
      <c r="K51" s="3">
        <f>IF(C51="N/A",N/A,C51)</f>
        <v>0</v>
      </c>
      <c r="L51" s="3" t="b">
        <f t="shared" ref="L51:L63" si="1">IF(I51="N/A",0)</f>
        <v>0</v>
      </c>
    </row>
    <row r="52" spans="1:12" ht="5.25" customHeight="1">
      <c r="A52" s="33"/>
      <c r="B52" s="5"/>
      <c r="C52" s="124"/>
      <c r="D52" s="34"/>
      <c r="E52" s="34"/>
      <c r="F52" s="34"/>
      <c r="G52" s="34"/>
      <c r="H52" s="65"/>
      <c r="I52" s="83"/>
      <c r="J52" s="73"/>
      <c r="K52" s="3"/>
      <c r="L52" s="3"/>
    </row>
    <row r="53" spans="1:12" ht="36" customHeight="1">
      <c r="A53" s="123" t="s">
        <v>100</v>
      </c>
      <c r="B53" s="5" t="str">
        <f t="shared" si="0"/>
        <v>5</v>
      </c>
      <c r="C53" s="125"/>
      <c r="D53" s="156"/>
      <c r="E53" s="156"/>
      <c r="F53" s="156"/>
      <c r="G53" s="156"/>
      <c r="H53" s="65"/>
      <c r="I53" s="101">
        <f>C53</f>
        <v>0</v>
      </c>
      <c r="J53" s="73"/>
      <c r="K53" s="3">
        <f>IF(C53="N/A",N/A,C53)</f>
        <v>0</v>
      </c>
      <c r="L53" s="3" t="b">
        <f t="shared" si="1"/>
        <v>0</v>
      </c>
    </row>
    <row r="54" spans="1:12" ht="5.25" customHeight="1">
      <c r="A54" s="33"/>
      <c r="B54" s="5"/>
      <c r="C54" s="124"/>
      <c r="D54" s="34"/>
      <c r="E54" s="34"/>
      <c r="F54" s="34"/>
      <c r="G54" s="34"/>
      <c r="H54" s="65"/>
      <c r="I54" s="83"/>
      <c r="J54" s="73"/>
      <c r="K54" s="3"/>
      <c r="L54" s="3"/>
    </row>
    <row r="55" spans="1:12" ht="48">
      <c r="A55" s="123" t="s">
        <v>87</v>
      </c>
      <c r="B55" s="5" t="str">
        <f t="shared" si="0"/>
        <v>5</v>
      </c>
      <c r="C55" s="125"/>
      <c r="D55" s="156"/>
      <c r="E55" s="156"/>
      <c r="F55" s="156"/>
      <c r="G55" s="156"/>
      <c r="H55" s="65"/>
      <c r="I55" s="101">
        <f>C55</f>
        <v>0</v>
      </c>
      <c r="J55" s="73"/>
      <c r="K55" s="3">
        <f>IF(C55="N/A",N/A,C55)</f>
        <v>0</v>
      </c>
      <c r="L55" s="3" t="b">
        <f t="shared" si="1"/>
        <v>0</v>
      </c>
    </row>
    <row r="56" spans="1:12" ht="5.25" customHeight="1">
      <c r="A56" s="33"/>
      <c r="B56" s="5"/>
      <c r="C56" s="124"/>
      <c r="D56" s="34"/>
      <c r="E56" s="34"/>
      <c r="F56" s="34"/>
      <c r="G56" s="34"/>
      <c r="H56" s="65"/>
      <c r="I56" s="83"/>
      <c r="J56" s="73"/>
      <c r="K56" s="3"/>
      <c r="L56" s="3"/>
    </row>
    <row r="57" spans="1:12" ht="36" customHeight="1">
      <c r="A57" s="123" t="s">
        <v>101</v>
      </c>
      <c r="B57" s="5" t="str">
        <f t="shared" si="0"/>
        <v>5</v>
      </c>
      <c r="C57" s="125"/>
      <c r="D57" s="156"/>
      <c r="E57" s="156"/>
      <c r="F57" s="156"/>
      <c r="G57" s="156"/>
      <c r="H57" s="65"/>
      <c r="I57" s="101">
        <f>C57</f>
        <v>0</v>
      </c>
      <c r="J57" s="73"/>
      <c r="K57" s="3">
        <f>IF(C57="N/A",N/A,C57)</f>
        <v>0</v>
      </c>
      <c r="L57" s="3" t="b">
        <f t="shared" si="1"/>
        <v>0</v>
      </c>
    </row>
    <row r="58" spans="1:12" ht="5.25" customHeight="1">
      <c r="A58" s="33"/>
      <c r="B58" s="5"/>
      <c r="C58" s="124"/>
      <c r="D58" s="34"/>
      <c r="E58" s="34"/>
      <c r="F58" s="34"/>
      <c r="G58" s="34"/>
      <c r="H58" s="65"/>
      <c r="I58" s="83"/>
      <c r="J58" s="73"/>
      <c r="K58" s="3"/>
      <c r="L58" s="3"/>
    </row>
    <row r="59" spans="1:12" ht="66.75" customHeight="1">
      <c r="A59" s="123" t="s">
        <v>103</v>
      </c>
      <c r="B59" s="5" t="str">
        <f t="shared" si="0"/>
        <v>5</v>
      </c>
      <c r="C59" s="125"/>
      <c r="D59" s="156"/>
      <c r="E59" s="156"/>
      <c r="F59" s="156"/>
      <c r="G59" s="156"/>
      <c r="H59" s="65"/>
      <c r="I59" s="101">
        <f>C59</f>
        <v>0</v>
      </c>
      <c r="J59" s="73"/>
      <c r="K59" s="3">
        <f>IF(C59="N/A",N/A,C59)</f>
        <v>0</v>
      </c>
      <c r="L59" s="3" t="b">
        <f t="shared" si="1"/>
        <v>0</v>
      </c>
    </row>
    <row r="60" spans="1:12" ht="5.25" customHeight="1">
      <c r="A60" s="33"/>
      <c r="B60" s="5"/>
      <c r="C60" s="124"/>
      <c r="D60" s="34"/>
      <c r="E60" s="34"/>
      <c r="F60" s="34"/>
      <c r="G60" s="34"/>
      <c r="H60" s="65"/>
      <c r="I60" s="83"/>
      <c r="J60" s="73"/>
      <c r="K60" s="3"/>
      <c r="L60" s="3"/>
    </row>
    <row r="61" spans="1:12" ht="36" customHeight="1">
      <c r="A61" s="123" t="s">
        <v>102</v>
      </c>
      <c r="B61" s="5" t="str">
        <f t="shared" si="0"/>
        <v>5</v>
      </c>
      <c r="C61" s="125"/>
      <c r="D61" s="156"/>
      <c r="E61" s="156"/>
      <c r="F61" s="156"/>
      <c r="G61" s="156"/>
      <c r="H61" s="65"/>
      <c r="I61" s="101">
        <f>C61</f>
        <v>0</v>
      </c>
      <c r="J61" s="73"/>
      <c r="K61" s="3">
        <f>IF(C61="N/A",N/A,C61)</f>
        <v>0</v>
      </c>
      <c r="L61" s="3" t="b">
        <f t="shared" si="1"/>
        <v>0</v>
      </c>
    </row>
    <row r="62" spans="1:12" ht="5.25" customHeight="1">
      <c r="A62" s="33"/>
      <c r="B62" s="5"/>
      <c r="C62" s="124"/>
      <c r="D62" s="34"/>
      <c r="E62" s="34"/>
      <c r="F62" s="34"/>
      <c r="G62" s="34"/>
      <c r="H62" s="65"/>
      <c r="I62" s="83"/>
      <c r="J62" s="73"/>
      <c r="K62" s="3"/>
      <c r="L62" s="3"/>
    </row>
    <row r="63" spans="1:12" ht="36" customHeight="1">
      <c r="A63" s="123" t="s">
        <v>104</v>
      </c>
      <c r="B63" s="5" t="str">
        <f t="shared" si="0"/>
        <v>5</v>
      </c>
      <c r="C63" s="125"/>
      <c r="D63" s="156"/>
      <c r="E63" s="156"/>
      <c r="F63" s="156"/>
      <c r="G63" s="156"/>
      <c r="H63" s="65"/>
      <c r="I63" s="101">
        <f>C63</f>
        <v>0</v>
      </c>
      <c r="J63" s="73"/>
      <c r="K63" s="3">
        <f>IF(C63="N/A",N/A,C63)</f>
        <v>0</v>
      </c>
      <c r="L63" s="3" t="b">
        <f t="shared" si="1"/>
        <v>0</v>
      </c>
    </row>
    <row r="64" spans="1:12" ht="5.25" customHeight="1" thickBot="1">
      <c r="A64" s="33"/>
      <c r="B64" s="5"/>
      <c r="C64" s="124"/>
      <c r="D64" s="34"/>
      <c r="E64" s="34"/>
      <c r="F64" s="34"/>
      <c r="G64" s="34"/>
      <c r="H64" s="65"/>
      <c r="I64" s="83"/>
      <c r="J64" s="73"/>
      <c r="K64" s="3"/>
      <c r="L64" s="3"/>
    </row>
    <row r="65" spans="1:14" ht="15.75" customHeight="1" thickBot="1">
      <c r="A65" s="165" t="s">
        <v>18</v>
      </c>
      <c r="B65" s="166"/>
      <c r="C65" s="166"/>
      <c r="D65" s="166"/>
      <c r="E65" s="166"/>
      <c r="F65" s="166"/>
      <c r="G65" s="166"/>
      <c r="H65" s="167"/>
      <c r="I65" s="102">
        <f>IF(C67="NA", SUM(I69:I77), SUM(I67:I77))</f>
        <v>0</v>
      </c>
      <c r="J65" s="84"/>
      <c r="K65" s="3"/>
      <c r="L65" s="3"/>
    </row>
    <row r="66" spans="1:14" ht="5.25" customHeight="1">
      <c r="A66" s="6"/>
      <c r="B66" s="7"/>
      <c r="C66" s="7"/>
      <c r="D66" s="7"/>
      <c r="E66" s="7"/>
      <c r="F66" s="7"/>
      <c r="G66" s="7"/>
      <c r="H66" s="7"/>
      <c r="I66" s="85"/>
      <c r="J66" s="86"/>
      <c r="K66" s="3"/>
      <c r="L66" s="3"/>
    </row>
    <row r="67" spans="1:14" ht="60">
      <c r="A67" s="123" t="s">
        <v>88</v>
      </c>
      <c r="B67" s="5" t="str">
        <f>IF(C67="N/A","0", "5")</f>
        <v>5</v>
      </c>
      <c r="C67" s="125"/>
      <c r="D67" s="156"/>
      <c r="E67" s="156"/>
      <c r="F67" s="156"/>
      <c r="G67" s="156"/>
      <c r="H67" s="65"/>
      <c r="I67" s="101">
        <f>C67</f>
        <v>0</v>
      </c>
      <c r="J67" s="73"/>
      <c r="K67" s="3"/>
      <c r="L67" s="3" t="b">
        <f>IF(I67="N/A",0)</f>
        <v>0</v>
      </c>
      <c r="M67" s="37">
        <f>SUM(B67+B69+B71+B73+B75+B77)</f>
        <v>30</v>
      </c>
      <c r="N67" s="154"/>
    </row>
    <row r="68" spans="1:14" ht="5.25" customHeight="1">
      <c r="A68" s="33"/>
      <c r="B68" s="5"/>
      <c r="C68" s="124"/>
      <c r="D68" s="34"/>
      <c r="E68" s="34"/>
      <c r="F68" s="34"/>
      <c r="G68" s="34"/>
      <c r="H68" s="65"/>
      <c r="I68" s="83"/>
      <c r="J68" s="73"/>
      <c r="K68" s="3"/>
      <c r="L68" s="3"/>
    </row>
    <row r="69" spans="1:14" ht="36">
      <c r="A69" s="123" t="s">
        <v>89</v>
      </c>
      <c r="B69" s="5" t="str">
        <f t="shared" ref="B69:B77" si="2">IF(C69="N/A","0", "5")</f>
        <v>5</v>
      </c>
      <c r="C69" s="125"/>
      <c r="D69" s="156"/>
      <c r="E69" s="156"/>
      <c r="F69" s="156"/>
      <c r="G69" s="156"/>
      <c r="H69" s="65"/>
      <c r="I69" s="101">
        <f>C69</f>
        <v>0</v>
      </c>
      <c r="J69" s="73"/>
      <c r="K69" s="3"/>
      <c r="L69" s="3" t="b">
        <f>IF(I69="N/A",0)</f>
        <v>0</v>
      </c>
    </row>
    <row r="70" spans="1:14" ht="5.25" customHeight="1">
      <c r="A70" s="33"/>
      <c r="B70" s="5"/>
      <c r="C70" s="124"/>
      <c r="D70" s="34"/>
      <c r="E70" s="34"/>
      <c r="F70" s="34"/>
      <c r="G70" s="34"/>
      <c r="H70" s="65"/>
      <c r="I70" s="83"/>
      <c r="J70" s="73"/>
      <c r="K70" s="3"/>
      <c r="L70" s="3"/>
    </row>
    <row r="71" spans="1:14" ht="36" customHeight="1">
      <c r="A71" s="123" t="s">
        <v>55</v>
      </c>
      <c r="B71" s="5" t="str">
        <f t="shared" si="2"/>
        <v>5</v>
      </c>
      <c r="C71" s="125"/>
      <c r="D71" s="156"/>
      <c r="E71" s="156"/>
      <c r="F71" s="156"/>
      <c r="G71" s="156"/>
      <c r="H71" s="65"/>
      <c r="I71" s="101">
        <f>C71</f>
        <v>0</v>
      </c>
      <c r="J71" s="73"/>
      <c r="K71" s="3"/>
      <c r="L71" s="3" t="b">
        <f>IF(I71="N/A",0)</f>
        <v>0</v>
      </c>
    </row>
    <row r="72" spans="1:14" ht="5.25" customHeight="1">
      <c r="A72" s="33"/>
      <c r="B72" s="5"/>
      <c r="C72" s="124"/>
      <c r="D72" s="34"/>
      <c r="E72" s="34"/>
      <c r="F72" s="34"/>
      <c r="G72" s="34"/>
      <c r="H72" s="65"/>
      <c r="I72" s="83"/>
      <c r="J72" s="73"/>
      <c r="K72" s="3"/>
      <c r="L72" s="3"/>
    </row>
    <row r="73" spans="1:14" ht="36">
      <c r="A73" s="123" t="s">
        <v>56</v>
      </c>
      <c r="B73" s="5" t="str">
        <f t="shared" si="2"/>
        <v>5</v>
      </c>
      <c r="C73" s="125"/>
      <c r="D73" s="156"/>
      <c r="E73" s="156"/>
      <c r="F73" s="156"/>
      <c r="G73" s="156"/>
      <c r="H73" s="65"/>
      <c r="I73" s="101">
        <f>C73</f>
        <v>0</v>
      </c>
      <c r="J73" s="73"/>
      <c r="K73" s="3"/>
      <c r="L73" s="3" t="b">
        <f>IF(I73="N/A",0)</f>
        <v>0</v>
      </c>
    </row>
    <row r="74" spans="1:14" ht="5.25" customHeight="1">
      <c r="A74" s="33"/>
      <c r="B74" s="5"/>
      <c r="C74" s="124"/>
      <c r="D74" s="34"/>
      <c r="E74" s="34"/>
      <c r="F74" s="34"/>
      <c r="G74" s="34"/>
      <c r="H74" s="65"/>
      <c r="I74" s="83"/>
      <c r="J74" s="73"/>
      <c r="K74" s="3"/>
      <c r="L74" s="3"/>
    </row>
    <row r="75" spans="1:14" ht="60">
      <c r="A75" s="123" t="s">
        <v>90</v>
      </c>
      <c r="B75" s="5" t="str">
        <f t="shared" si="2"/>
        <v>5</v>
      </c>
      <c r="C75" s="125"/>
      <c r="D75" s="156"/>
      <c r="E75" s="156"/>
      <c r="F75" s="156"/>
      <c r="G75" s="156"/>
      <c r="H75" s="65"/>
      <c r="I75" s="101">
        <f>C75</f>
        <v>0</v>
      </c>
      <c r="J75" s="73"/>
      <c r="K75" s="3"/>
      <c r="L75" s="3" t="b">
        <f>IF(I75="N/A",0)</f>
        <v>0</v>
      </c>
    </row>
    <row r="76" spans="1:14" ht="5.25" customHeight="1">
      <c r="A76" s="33"/>
      <c r="B76" s="5"/>
      <c r="C76" s="124" t="s">
        <v>0</v>
      </c>
      <c r="D76" s="34"/>
      <c r="E76" s="34"/>
      <c r="F76" s="34"/>
      <c r="G76" s="34"/>
      <c r="H76" s="65"/>
      <c r="I76" s="83" t="s">
        <v>0</v>
      </c>
      <c r="J76" s="73"/>
      <c r="K76" s="3"/>
      <c r="L76" s="3"/>
    </row>
    <row r="77" spans="1:14" ht="36" customHeight="1">
      <c r="A77" s="123" t="s">
        <v>105</v>
      </c>
      <c r="B77" s="5" t="str">
        <f t="shared" si="2"/>
        <v>5</v>
      </c>
      <c r="C77" s="125"/>
      <c r="D77" s="156"/>
      <c r="E77" s="156"/>
      <c r="F77" s="156"/>
      <c r="G77" s="156"/>
      <c r="H77" s="65"/>
      <c r="I77" s="101">
        <f>C77</f>
        <v>0</v>
      </c>
      <c r="J77" s="73"/>
      <c r="K77" s="3"/>
      <c r="L77" s="3" t="b">
        <f>IF(I77="N/A",0)</f>
        <v>0</v>
      </c>
    </row>
    <row r="78" spans="1:14" ht="5.25" customHeight="1" thickBot="1">
      <c r="A78" s="33"/>
      <c r="B78" s="5"/>
      <c r="C78" s="124"/>
      <c r="D78" s="34"/>
      <c r="E78" s="34"/>
      <c r="F78" s="34"/>
      <c r="G78" s="34"/>
      <c r="H78" s="65"/>
      <c r="I78" s="83"/>
      <c r="J78" s="73"/>
      <c r="K78" s="3"/>
      <c r="L78" s="3"/>
    </row>
    <row r="79" spans="1:14" ht="16" thickBot="1">
      <c r="A79" s="162" t="s">
        <v>12</v>
      </c>
      <c r="B79" s="163"/>
      <c r="C79" s="163"/>
      <c r="D79" s="163"/>
      <c r="E79" s="163"/>
      <c r="F79" s="163"/>
      <c r="G79" s="163"/>
      <c r="H79" s="164"/>
      <c r="I79" s="179">
        <f>IF(C81="NA", SUM(I82:I93), SUM(I81:I93))</f>
        <v>0</v>
      </c>
      <c r="J79" s="180"/>
      <c r="K79" s="3">
        <f>IF(C79="N/A",N/A,C79)</f>
        <v>0</v>
      </c>
      <c r="L79" s="3">
        <f>IF(J67="NA", SUM(L69:L77), SUM(L67:L77))</f>
        <v>0</v>
      </c>
    </row>
    <row r="80" spans="1:14" ht="5.25" customHeight="1">
      <c r="A80" s="209"/>
      <c r="B80" s="210"/>
      <c r="C80" s="210"/>
      <c r="D80" s="210"/>
      <c r="E80" s="210"/>
      <c r="F80" s="210"/>
      <c r="G80" s="210"/>
      <c r="H80" s="210"/>
      <c r="I80" s="210"/>
      <c r="J80" s="211"/>
      <c r="K80" s="3"/>
    </row>
    <row r="81" spans="1:13" ht="36" customHeight="1">
      <c r="A81" s="123" t="s">
        <v>57</v>
      </c>
      <c r="B81" s="5" t="str">
        <f>IF(C81="N/A","0", "5")</f>
        <v>5</v>
      </c>
      <c r="C81" s="125"/>
      <c r="D81" s="156"/>
      <c r="E81" s="156"/>
      <c r="F81" s="156"/>
      <c r="G81" s="156"/>
      <c r="H81" s="65"/>
      <c r="I81" s="101">
        <f>C81</f>
        <v>0</v>
      </c>
      <c r="J81" s="73"/>
      <c r="K81" s="3">
        <f>IF(C81="N/A",N/A,C81)</f>
        <v>0</v>
      </c>
      <c r="L81" s="3" t="b">
        <f>IF(I81="N/A",0)</f>
        <v>0</v>
      </c>
      <c r="M81" s="37">
        <f>SUM(B81+B83+B85+B87+B89+B91+B93)</f>
        <v>35</v>
      </c>
    </row>
    <row r="82" spans="1:13" ht="5.25" customHeight="1">
      <c r="A82" s="33"/>
      <c r="B82" s="5"/>
      <c r="C82" s="124"/>
      <c r="D82" s="34"/>
      <c r="E82" s="34"/>
      <c r="F82" s="34"/>
      <c r="G82" s="34"/>
      <c r="H82" s="65"/>
      <c r="I82" s="83"/>
      <c r="J82" s="73"/>
      <c r="K82" s="3"/>
      <c r="L82" s="3"/>
    </row>
    <row r="83" spans="1:13" ht="36" customHeight="1">
      <c r="A83" s="123" t="s">
        <v>106</v>
      </c>
      <c r="B83" s="5" t="str">
        <f>IF(C83="N/A","0", "5")</f>
        <v>5</v>
      </c>
      <c r="C83" s="125"/>
      <c r="D83" s="156"/>
      <c r="E83" s="156"/>
      <c r="F83" s="156"/>
      <c r="G83" s="156"/>
      <c r="H83" s="65"/>
      <c r="I83" s="101">
        <f>C83</f>
        <v>0</v>
      </c>
      <c r="J83" s="73"/>
      <c r="K83" s="3">
        <f>IF(C83="N/A",N/A,C83)</f>
        <v>0</v>
      </c>
      <c r="L83" s="3" t="b">
        <f>IF(I83="N/A",0)</f>
        <v>0</v>
      </c>
    </row>
    <row r="84" spans="1:13" ht="5.25" customHeight="1">
      <c r="A84" s="33"/>
      <c r="B84" s="5"/>
      <c r="C84" s="124"/>
      <c r="D84" s="34"/>
      <c r="E84" s="34"/>
      <c r="F84" s="34"/>
      <c r="G84" s="34"/>
      <c r="H84" s="65"/>
      <c r="I84" s="83"/>
      <c r="J84" s="73"/>
      <c r="K84" s="3"/>
      <c r="L84" s="3"/>
    </row>
    <row r="85" spans="1:13" ht="36" customHeight="1">
      <c r="A85" s="123" t="s">
        <v>107</v>
      </c>
      <c r="B85" s="5" t="str">
        <f>IF(C85="N/A","0", "5")</f>
        <v>5</v>
      </c>
      <c r="C85" s="125"/>
      <c r="D85" s="156"/>
      <c r="E85" s="156"/>
      <c r="F85" s="156"/>
      <c r="G85" s="156"/>
      <c r="H85" s="65"/>
      <c r="I85" s="101">
        <f>C85</f>
        <v>0</v>
      </c>
      <c r="J85" s="73"/>
      <c r="K85" s="3">
        <f>IF(C85="N/A",N/A,C85)</f>
        <v>0</v>
      </c>
      <c r="L85" s="3" t="b">
        <f>IF(I85="N/A",0)</f>
        <v>0</v>
      </c>
    </row>
    <row r="86" spans="1:13" ht="5.25" customHeight="1">
      <c r="A86" s="33"/>
      <c r="B86" s="5"/>
      <c r="C86" s="124"/>
      <c r="D86" s="34"/>
      <c r="E86" s="34"/>
      <c r="F86" s="34"/>
      <c r="G86" s="34"/>
      <c r="H86" s="65"/>
      <c r="I86" s="83"/>
      <c r="J86" s="73"/>
      <c r="K86" s="3"/>
      <c r="L86" s="3"/>
    </row>
    <row r="87" spans="1:13" ht="36">
      <c r="A87" s="123" t="s">
        <v>91</v>
      </c>
      <c r="B87" s="5" t="str">
        <f>IF(C87="N/A","0", "5")</f>
        <v>5</v>
      </c>
      <c r="C87" s="125"/>
      <c r="D87" s="156"/>
      <c r="E87" s="156"/>
      <c r="F87" s="156"/>
      <c r="G87" s="156"/>
      <c r="H87" s="65"/>
      <c r="I87" s="101">
        <f>C87</f>
        <v>0</v>
      </c>
      <c r="J87" s="73"/>
      <c r="K87" s="3">
        <f>IF(C87="N/A",N/A,C87)</f>
        <v>0</v>
      </c>
      <c r="L87" s="3" t="b">
        <f>IF(I87="N/A",0)</f>
        <v>0</v>
      </c>
    </row>
    <row r="88" spans="1:13" ht="5.25" customHeight="1">
      <c r="A88" s="33"/>
      <c r="B88" s="5"/>
      <c r="C88" s="124"/>
      <c r="D88" s="34"/>
      <c r="E88" s="34"/>
      <c r="F88" s="34"/>
      <c r="G88" s="34"/>
      <c r="H88" s="65"/>
      <c r="I88" s="83"/>
      <c r="J88" s="73"/>
      <c r="K88" s="3"/>
      <c r="L88" s="3"/>
    </row>
    <row r="89" spans="1:13" ht="48" customHeight="1">
      <c r="A89" s="123" t="s">
        <v>58</v>
      </c>
      <c r="B89" s="5" t="str">
        <f>IF(C89="N/A","0", "5")</f>
        <v>5</v>
      </c>
      <c r="C89" s="125"/>
      <c r="D89" s="156"/>
      <c r="E89" s="156"/>
      <c r="F89" s="156"/>
      <c r="G89" s="156"/>
      <c r="H89" s="65"/>
      <c r="I89" s="101">
        <f>C89</f>
        <v>0</v>
      </c>
      <c r="J89" s="73"/>
      <c r="K89" s="3">
        <f>IF(C89="N/A",N/A,C89)</f>
        <v>0</v>
      </c>
      <c r="L89" s="3" t="b">
        <f>IF(I89="N/A",0)</f>
        <v>0</v>
      </c>
    </row>
    <row r="90" spans="1:13" ht="5.25" customHeight="1">
      <c r="A90" s="33"/>
      <c r="B90" s="5"/>
      <c r="C90" s="124"/>
      <c r="D90" s="34"/>
      <c r="E90" s="34"/>
      <c r="F90" s="34"/>
      <c r="G90" s="34"/>
      <c r="H90" s="65"/>
      <c r="I90" s="83"/>
      <c r="J90" s="73"/>
      <c r="K90" s="3"/>
      <c r="L90" s="3"/>
    </row>
    <row r="91" spans="1:13" ht="48">
      <c r="A91" s="123" t="s">
        <v>59</v>
      </c>
      <c r="B91" s="5" t="str">
        <f>IF(C91="N/A","0", "5")</f>
        <v>5</v>
      </c>
      <c r="C91" s="125"/>
      <c r="D91" s="156"/>
      <c r="E91" s="156"/>
      <c r="F91" s="156"/>
      <c r="G91" s="156"/>
      <c r="H91" s="65"/>
      <c r="I91" s="101">
        <f>C91</f>
        <v>0</v>
      </c>
      <c r="J91" s="73"/>
      <c r="K91" s="3">
        <f>IF(C91="N/A",N/A,C91)</f>
        <v>0</v>
      </c>
      <c r="L91" s="3" t="b">
        <f>IF(I91="N/A",0)</f>
        <v>0</v>
      </c>
    </row>
    <row r="92" spans="1:13" ht="5.25" customHeight="1">
      <c r="A92" s="33"/>
      <c r="B92" s="5"/>
      <c r="C92" s="124"/>
      <c r="D92" s="34"/>
      <c r="E92" s="34"/>
      <c r="F92" s="34"/>
      <c r="G92" s="34"/>
      <c r="H92" s="65"/>
      <c r="I92" s="83"/>
      <c r="J92" s="73"/>
      <c r="K92" s="3"/>
      <c r="L92" s="3"/>
    </row>
    <row r="93" spans="1:13" ht="48">
      <c r="A93" s="123" t="s">
        <v>60</v>
      </c>
      <c r="B93" s="5" t="str">
        <f>IF(C93="N/A","0", "5")</f>
        <v>5</v>
      </c>
      <c r="C93" s="125"/>
      <c r="D93" s="156"/>
      <c r="E93" s="156"/>
      <c r="F93" s="156"/>
      <c r="G93" s="156"/>
      <c r="H93" s="65"/>
      <c r="I93" s="101">
        <f>C93</f>
        <v>0</v>
      </c>
      <c r="J93" s="73"/>
      <c r="K93" s="3">
        <f>IF(C93="N/A",N/A,C93)</f>
        <v>0</v>
      </c>
      <c r="L93" s="3" t="b">
        <f>IF(I93="N/A",0)</f>
        <v>0</v>
      </c>
    </row>
    <row r="94" spans="1:13" ht="5.25" customHeight="1" thickBot="1">
      <c r="A94" s="33"/>
      <c r="B94" s="5"/>
      <c r="C94" s="124"/>
      <c r="D94" s="34"/>
      <c r="E94" s="34"/>
      <c r="F94" s="34"/>
      <c r="G94" s="34"/>
      <c r="H94" s="65"/>
      <c r="I94" s="83"/>
      <c r="J94" s="73"/>
      <c r="K94" s="3"/>
      <c r="L94" s="3"/>
    </row>
    <row r="95" spans="1:13" ht="15.75" customHeight="1" thickBot="1">
      <c r="A95" s="162" t="s">
        <v>19</v>
      </c>
      <c r="B95" s="163"/>
      <c r="C95" s="163"/>
      <c r="D95" s="163"/>
      <c r="E95" s="163"/>
      <c r="F95" s="163"/>
      <c r="G95" s="163"/>
      <c r="H95" s="164"/>
      <c r="I95" s="179">
        <f>IF(C97="NA", SUM(I99:I129), SUM(I97:I129))</f>
        <v>0</v>
      </c>
      <c r="J95" s="180"/>
      <c r="K95" s="3">
        <f>IF(C95="N/A",N/A,C95)</f>
        <v>0</v>
      </c>
      <c r="L95" s="3" t="b">
        <f>IF(I95="N/A",0)</f>
        <v>0</v>
      </c>
    </row>
    <row r="96" spans="1:13" ht="5.25" customHeight="1">
      <c r="A96" s="159"/>
      <c r="B96" s="160"/>
      <c r="C96" s="160"/>
      <c r="D96" s="160"/>
      <c r="E96" s="160"/>
      <c r="F96" s="160"/>
      <c r="G96" s="160"/>
      <c r="H96" s="160"/>
      <c r="I96" s="160"/>
      <c r="J96" s="161"/>
      <c r="K96" s="3"/>
      <c r="L96" s="3"/>
    </row>
    <row r="97" spans="1:13" ht="36" customHeight="1">
      <c r="A97" s="123" t="s">
        <v>61</v>
      </c>
      <c r="B97" s="5" t="str">
        <f>IF(C97="N/A","0", "5")</f>
        <v>5</v>
      </c>
      <c r="C97" s="125"/>
      <c r="D97" s="156"/>
      <c r="E97" s="156"/>
      <c r="F97" s="156"/>
      <c r="G97" s="156"/>
      <c r="H97" s="65"/>
      <c r="I97" s="101">
        <f>C97</f>
        <v>0</v>
      </c>
      <c r="J97" s="73"/>
      <c r="K97" s="3">
        <f>IF(C97="N/A",N/A,C97)</f>
        <v>0</v>
      </c>
      <c r="L97" s="3" t="b">
        <f>IF(I97="N/A",0)</f>
        <v>0</v>
      </c>
      <c r="M97" s="37" t="e">
        <f>SUM(B97+B99+B101+B103+B105+B107+B109+B111+B113+B115+B117+B119+#REF!+B121+B123+B125+B127+B129)</f>
        <v>#REF!</v>
      </c>
    </row>
    <row r="98" spans="1:13" ht="5.25" customHeight="1">
      <c r="A98" s="33"/>
      <c r="B98" s="5"/>
      <c r="C98" s="124"/>
      <c r="D98" s="34"/>
      <c r="E98" s="34"/>
      <c r="F98" s="34"/>
      <c r="G98" s="34"/>
      <c r="H98" s="65"/>
      <c r="I98" s="83"/>
      <c r="J98" s="73"/>
      <c r="K98" s="3"/>
      <c r="L98" s="3"/>
    </row>
    <row r="99" spans="1:13" ht="36" customHeight="1">
      <c r="A99" s="123" t="s">
        <v>108</v>
      </c>
      <c r="B99" s="5" t="str">
        <f>IF(C99="N/A","0", "5")</f>
        <v>5</v>
      </c>
      <c r="C99" s="125"/>
      <c r="D99" s="156"/>
      <c r="E99" s="156"/>
      <c r="F99" s="156"/>
      <c r="G99" s="156"/>
      <c r="H99" s="65"/>
      <c r="I99" s="101">
        <f>C99</f>
        <v>0</v>
      </c>
      <c r="J99" s="73"/>
      <c r="K99" s="3">
        <f>IF(C99="N/A",N/A,C99)</f>
        <v>0</v>
      </c>
      <c r="L99" s="3" t="b">
        <f>IF(I99="N/A",0)</f>
        <v>0</v>
      </c>
    </row>
    <row r="100" spans="1:13" ht="5.25" customHeight="1">
      <c r="A100" s="33"/>
      <c r="B100" s="5"/>
      <c r="C100" s="124"/>
      <c r="D100" s="34"/>
      <c r="E100" s="34"/>
      <c r="F100" s="34"/>
      <c r="G100" s="34"/>
      <c r="H100" s="65"/>
      <c r="I100" s="83"/>
      <c r="J100" s="73"/>
      <c r="K100" s="3"/>
      <c r="L100" s="3"/>
    </row>
    <row r="101" spans="1:13" ht="36">
      <c r="A101" s="123" t="s">
        <v>86</v>
      </c>
      <c r="B101" s="5" t="str">
        <f>IF(C101="N/A","0", "5")</f>
        <v>5</v>
      </c>
      <c r="C101" s="125"/>
      <c r="D101" s="156"/>
      <c r="E101" s="156"/>
      <c r="F101" s="156"/>
      <c r="G101" s="156"/>
      <c r="H101" s="65"/>
      <c r="I101" s="101">
        <f>C101</f>
        <v>0</v>
      </c>
      <c r="J101" s="73"/>
      <c r="K101" s="3">
        <f>IF(C101="N/A",N/A,C101)</f>
        <v>0</v>
      </c>
      <c r="L101" s="3" t="b">
        <f>IF(I101="N/A",0)</f>
        <v>0</v>
      </c>
    </row>
    <row r="102" spans="1:13" ht="5.25" customHeight="1">
      <c r="A102" s="33"/>
      <c r="B102" s="5"/>
      <c r="C102" s="124"/>
      <c r="D102" s="34"/>
      <c r="E102" s="34"/>
      <c r="F102" s="34"/>
      <c r="G102" s="34"/>
      <c r="H102" s="65"/>
      <c r="I102" s="83"/>
      <c r="J102" s="73"/>
      <c r="K102" s="3"/>
      <c r="L102" s="3"/>
    </row>
    <row r="103" spans="1:13" ht="36">
      <c r="A103" s="123" t="s">
        <v>62</v>
      </c>
      <c r="B103" s="5" t="str">
        <f>IF(C103="N/A","0", "5")</f>
        <v>5</v>
      </c>
      <c r="C103" s="125"/>
      <c r="D103" s="156"/>
      <c r="E103" s="156"/>
      <c r="F103" s="156"/>
      <c r="G103" s="156"/>
      <c r="H103" s="65"/>
      <c r="I103" s="101">
        <f>C103</f>
        <v>0</v>
      </c>
      <c r="J103" s="73"/>
      <c r="K103" s="3">
        <f>IF(C103="N/A",N/A,C103)</f>
        <v>0</v>
      </c>
      <c r="L103" s="3" t="b">
        <f>IF(I103="N/A",0)</f>
        <v>0</v>
      </c>
    </row>
    <row r="104" spans="1:13" ht="5.25" customHeight="1">
      <c r="A104" s="33"/>
      <c r="B104" s="5"/>
      <c r="C104" s="124"/>
      <c r="D104" s="34"/>
      <c r="E104" s="34"/>
      <c r="F104" s="34"/>
      <c r="G104" s="34"/>
      <c r="H104" s="65"/>
      <c r="I104" s="83"/>
      <c r="J104" s="73"/>
      <c r="K104" s="3"/>
      <c r="L104" s="3"/>
    </row>
    <row r="105" spans="1:13" ht="36">
      <c r="A105" s="123" t="s">
        <v>63</v>
      </c>
      <c r="B105" s="5" t="str">
        <f>IF(C105="N/A","0", "5")</f>
        <v>5</v>
      </c>
      <c r="C105" s="125"/>
      <c r="D105" s="156"/>
      <c r="E105" s="156"/>
      <c r="F105" s="156"/>
      <c r="G105" s="156"/>
      <c r="H105" s="65"/>
      <c r="I105" s="101">
        <f>C105</f>
        <v>0</v>
      </c>
      <c r="J105" s="73"/>
      <c r="K105" s="3">
        <f>IF(C105="N/A",N/A,C105)</f>
        <v>0</v>
      </c>
      <c r="L105" s="3" t="b">
        <f>IF(I105="N/A",0)</f>
        <v>0</v>
      </c>
    </row>
    <row r="106" spans="1:13" ht="5.25" customHeight="1">
      <c r="A106" s="33"/>
      <c r="B106" s="5"/>
      <c r="C106" s="124"/>
      <c r="D106" s="34"/>
      <c r="E106" s="34"/>
      <c r="F106" s="34"/>
      <c r="G106" s="34"/>
      <c r="H106" s="65"/>
      <c r="I106" s="83"/>
      <c r="J106" s="73"/>
      <c r="K106" s="3"/>
      <c r="L106" s="3"/>
    </row>
    <row r="107" spans="1:13" ht="48">
      <c r="A107" s="123" t="s">
        <v>64</v>
      </c>
      <c r="B107" s="5" t="str">
        <f>IF(C107="N/A","0", "5")</f>
        <v>5</v>
      </c>
      <c r="C107" s="125"/>
      <c r="D107" s="156"/>
      <c r="E107" s="156"/>
      <c r="F107" s="156"/>
      <c r="G107" s="156"/>
      <c r="H107" s="65"/>
      <c r="I107" s="101">
        <f>C107</f>
        <v>0</v>
      </c>
      <c r="J107" s="73"/>
      <c r="K107" s="3">
        <f>IF(C107="N/A",N/A,C107)</f>
        <v>0</v>
      </c>
      <c r="L107" s="3" t="b">
        <f>IF(I107="N/A",0)</f>
        <v>0</v>
      </c>
    </row>
    <row r="108" spans="1:13" ht="5.25" customHeight="1">
      <c r="A108" s="33"/>
      <c r="B108" s="5"/>
      <c r="C108" s="124"/>
      <c r="D108" s="34"/>
      <c r="E108" s="34"/>
      <c r="F108" s="34"/>
      <c r="G108" s="34"/>
      <c r="H108" s="65"/>
      <c r="I108" s="83"/>
      <c r="J108" s="73"/>
      <c r="K108" s="3"/>
      <c r="L108" s="3"/>
    </row>
    <row r="109" spans="1:13" ht="36">
      <c r="A109" s="123" t="s">
        <v>92</v>
      </c>
      <c r="B109" s="5" t="str">
        <f>IF(C109="N/A","0", "5")</f>
        <v>5</v>
      </c>
      <c r="C109" s="125"/>
      <c r="D109" s="156"/>
      <c r="E109" s="156"/>
      <c r="F109" s="156"/>
      <c r="G109" s="156"/>
      <c r="H109" s="65"/>
      <c r="I109" s="101">
        <f>C109</f>
        <v>0</v>
      </c>
      <c r="J109" s="73"/>
      <c r="K109" s="3">
        <f>IF(C109="N/A",N/A,C109)</f>
        <v>0</v>
      </c>
      <c r="L109" s="3" t="b">
        <f>IF(I109="N/A",0)</f>
        <v>0</v>
      </c>
    </row>
    <row r="110" spans="1:13" ht="5.25" customHeight="1">
      <c r="A110" s="33"/>
      <c r="B110" s="5"/>
      <c r="C110" s="124"/>
      <c r="D110" s="34"/>
      <c r="E110" s="34"/>
      <c r="F110" s="34"/>
      <c r="G110" s="34"/>
      <c r="H110" s="65"/>
      <c r="I110" s="83"/>
      <c r="J110" s="73"/>
      <c r="K110" s="3"/>
      <c r="L110" s="3"/>
    </row>
    <row r="111" spans="1:13" ht="36" customHeight="1">
      <c r="A111" s="123" t="s">
        <v>65</v>
      </c>
      <c r="B111" s="5" t="str">
        <f>IF(C111="N/A","0", "5")</f>
        <v>5</v>
      </c>
      <c r="C111" s="125"/>
      <c r="D111" s="156"/>
      <c r="E111" s="156"/>
      <c r="F111" s="156"/>
      <c r="G111" s="156"/>
      <c r="H111" s="65"/>
      <c r="I111" s="101">
        <f>C111</f>
        <v>0</v>
      </c>
      <c r="J111" s="73"/>
      <c r="K111" s="3">
        <f>IF(C111="N/A",N/A,C111)</f>
        <v>0</v>
      </c>
      <c r="L111" s="3" t="b">
        <f>IF(I111="N/A",0)</f>
        <v>0</v>
      </c>
    </row>
    <row r="112" spans="1:13" ht="5.25" customHeight="1">
      <c r="A112" s="33"/>
      <c r="B112" s="5"/>
      <c r="C112" s="124"/>
      <c r="D112" s="34"/>
      <c r="E112" s="34"/>
      <c r="F112" s="34"/>
      <c r="G112" s="34"/>
      <c r="H112" s="65"/>
      <c r="I112" s="83"/>
      <c r="J112" s="73"/>
      <c r="K112" s="3"/>
      <c r="L112" s="3"/>
    </row>
    <row r="113" spans="1:12" ht="72">
      <c r="A113" s="123" t="s">
        <v>93</v>
      </c>
      <c r="B113" s="5" t="str">
        <f>IF(C113="N/A","0", "5")</f>
        <v>5</v>
      </c>
      <c r="C113" s="125"/>
      <c r="D113" s="156"/>
      <c r="E113" s="156"/>
      <c r="F113" s="156"/>
      <c r="G113" s="156"/>
      <c r="H113" s="65"/>
      <c r="I113" s="101">
        <f>C113</f>
        <v>0</v>
      </c>
      <c r="J113" s="73"/>
      <c r="K113" s="3">
        <f>IF(C113="N/A",N/A,C113)</f>
        <v>0</v>
      </c>
      <c r="L113" s="3" t="b">
        <f>IF(I113="N/A",0)</f>
        <v>0</v>
      </c>
    </row>
    <row r="114" spans="1:12" ht="5.25" customHeight="1">
      <c r="A114" s="33"/>
      <c r="B114" s="5"/>
      <c r="C114" s="124"/>
      <c r="D114" s="34"/>
      <c r="E114" s="34"/>
      <c r="F114" s="34"/>
      <c r="G114" s="34"/>
      <c r="H114" s="65"/>
      <c r="I114" s="83"/>
      <c r="J114" s="73"/>
      <c r="K114" s="3"/>
      <c r="L114" s="3"/>
    </row>
    <row r="115" spans="1:12" ht="36" customHeight="1">
      <c r="A115" s="123" t="s">
        <v>66</v>
      </c>
      <c r="B115" s="5" t="str">
        <f>IF(C115="N/A","0", "5")</f>
        <v>5</v>
      </c>
      <c r="C115" s="125"/>
      <c r="D115" s="156"/>
      <c r="E115" s="156"/>
      <c r="F115" s="156"/>
      <c r="G115" s="156"/>
      <c r="H115" s="65"/>
      <c r="I115" s="101">
        <f>C115</f>
        <v>0</v>
      </c>
      <c r="J115" s="73"/>
      <c r="K115" s="3">
        <f>IF(C115="N/A",N/A,C115)</f>
        <v>0</v>
      </c>
      <c r="L115" s="3"/>
    </row>
    <row r="116" spans="1:12" ht="5.25" customHeight="1">
      <c r="A116" s="33"/>
      <c r="B116" s="5"/>
      <c r="C116" s="124"/>
      <c r="D116" s="34"/>
      <c r="E116" s="34"/>
      <c r="F116" s="34"/>
      <c r="G116" s="34"/>
      <c r="H116" s="65"/>
      <c r="I116" s="83"/>
      <c r="J116" s="73"/>
      <c r="K116" s="3"/>
      <c r="L116" s="3"/>
    </row>
    <row r="117" spans="1:12" ht="60" customHeight="1">
      <c r="A117" s="123" t="s">
        <v>67</v>
      </c>
      <c r="B117" s="5" t="str">
        <f>IF(C117="N/A","0", "5")</f>
        <v>5</v>
      </c>
      <c r="C117" s="125"/>
      <c r="D117" s="156"/>
      <c r="E117" s="156"/>
      <c r="F117" s="156"/>
      <c r="G117" s="156"/>
      <c r="H117" s="65"/>
      <c r="I117" s="101">
        <f>C117</f>
        <v>0</v>
      </c>
      <c r="J117" s="73"/>
      <c r="K117" s="3">
        <f>IF(C117="N/A",N/A,C117)</f>
        <v>0</v>
      </c>
      <c r="L117" s="3" t="b">
        <f t="shared" ref="L117:L173" si="3">IF(I117="N/A",0)</f>
        <v>0</v>
      </c>
    </row>
    <row r="118" spans="1:12" ht="5.25" customHeight="1">
      <c r="A118" s="33"/>
      <c r="B118" s="5"/>
      <c r="C118" s="124"/>
      <c r="D118" s="34"/>
      <c r="E118" s="34"/>
      <c r="F118" s="34"/>
      <c r="G118" s="34"/>
      <c r="H118" s="65"/>
      <c r="I118" s="83"/>
      <c r="J118" s="73"/>
      <c r="K118" s="3"/>
      <c r="L118" s="3"/>
    </row>
    <row r="119" spans="1:12" ht="36" customHeight="1">
      <c r="A119" s="123" t="s">
        <v>68</v>
      </c>
      <c r="B119" s="5" t="str">
        <f>IF(C119="N/A","0", "5")</f>
        <v>5</v>
      </c>
      <c r="C119" s="125"/>
      <c r="D119" s="156"/>
      <c r="E119" s="156"/>
      <c r="F119" s="156"/>
      <c r="G119" s="156"/>
      <c r="H119" s="65"/>
      <c r="I119" s="101">
        <f>C119</f>
        <v>0</v>
      </c>
      <c r="J119" s="73"/>
      <c r="K119" s="3">
        <f>IF(C119="N/A",N/A,C119)</f>
        <v>0</v>
      </c>
      <c r="L119" s="3" t="b">
        <f t="shared" si="3"/>
        <v>0</v>
      </c>
    </row>
    <row r="120" spans="1:12" ht="5.25" customHeight="1">
      <c r="A120" s="33"/>
      <c r="B120" s="5"/>
      <c r="C120" s="124"/>
      <c r="D120" s="34"/>
      <c r="E120" s="34"/>
      <c r="F120" s="34"/>
      <c r="G120" s="34"/>
      <c r="H120" s="65"/>
      <c r="I120" s="83"/>
      <c r="J120" s="73"/>
      <c r="K120" s="3"/>
      <c r="L120" s="3"/>
    </row>
    <row r="121" spans="1:12" ht="36" customHeight="1">
      <c r="A121" s="123" t="s">
        <v>109</v>
      </c>
      <c r="B121" s="5" t="str">
        <f>IF(C121="N/A","0","5")</f>
        <v>5</v>
      </c>
      <c r="C121" s="125"/>
      <c r="D121" s="156"/>
      <c r="E121" s="156"/>
      <c r="F121" s="156"/>
      <c r="G121" s="156"/>
      <c r="H121" s="65"/>
      <c r="I121" s="101">
        <f>C121</f>
        <v>0</v>
      </c>
      <c r="J121" s="73"/>
      <c r="K121" s="3">
        <f>IF(C121="N/A",N/A,C121)</f>
        <v>0</v>
      </c>
      <c r="L121" s="3" t="b">
        <f t="shared" si="3"/>
        <v>0</v>
      </c>
    </row>
    <row r="122" spans="1:12" ht="5.25" customHeight="1">
      <c r="A122" s="33"/>
      <c r="B122" s="5"/>
      <c r="C122" s="124"/>
      <c r="D122" s="34"/>
      <c r="E122" s="34"/>
      <c r="F122" s="34"/>
      <c r="G122" s="34"/>
      <c r="H122" s="65"/>
      <c r="I122" s="83"/>
      <c r="J122" s="73"/>
      <c r="K122" s="3"/>
      <c r="L122" s="3"/>
    </row>
    <row r="123" spans="1:12" ht="36">
      <c r="A123" s="123" t="s">
        <v>110</v>
      </c>
      <c r="B123" s="5" t="str">
        <f>IF(C123="N/A","0", "5")</f>
        <v>5</v>
      </c>
      <c r="C123" s="125"/>
      <c r="D123" s="156"/>
      <c r="E123" s="156"/>
      <c r="F123" s="156"/>
      <c r="G123" s="156"/>
      <c r="H123" s="65"/>
      <c r="I123" s="101">
        <f>C123</f>
        <v>0</v>
      </c>
      <c r="J123" s="73"/>
      <c r="K123" s="3">
        <f>IF(C123="N/A",N/A,C123)</f>
        <v>0</v>
      </c>
      <c r="L123" s="3" t="b">
        <f t="shared" si="3"/>
        <v>0</v>
      </c>
    </row>
    <row r="124" spans="1:12" ht="5.25" customHeight="1">
      <c r="A124" s="33"/>
      <c r="B124" s="5"/>
      <c r="C124" s="124"/>
      <c r="D124" s="34"/>
      <c r="E124" s="34"/>
      <c r="F124" s="34"/>
      <c r="G124" s="34"/>
      <c r="H124" s="65"/>
      <c r="I124" s="83"/>
      <c r="J124" s="73"/>
      <c r="K124" s="3"/>
      <c r="L124" s="3"/>
    </row>
    <row r="125" spans="1:12" ht="36" customHeight="1">
      <c r="A125" s="123" t="s">
        <v>111</v>
      </c>
      <c r="B125" s="5" t="str">
        <f>IF(C125="N/A","0", "5")</f>
        <v>5</v>
      </c>
      <c r="C125" s="125"/>
      <c r="D125" s="156"/>
      <c r="E125" s="156"/>
      <c r="F125" s="156"/>
      <c r="G125" s="156"/>
      <c r="H125" s="65"/>
      <c r="I125" s="101">
        <f>C125</f>
        <v>0</v>
      </c>
      <c r="J125" s="73"/>
      <c r="K125" s="3">
        <f>IF(C125="N/A",N/A,C125)</f>
        <v>0</v>
      </c>
      <c r="L125" s="3" t="b">
        <f t="shared" si="3"/>
        <v>0</v>
      </c>
    </row>
    <row r="126" spans="1:12" ht="5.25" customHeight="1">
      <c r="A126" s="33"/>
      <c r="B126" s="5"/>
      <c r="C126" s="124"/>
      <c r="D126" s="34"/>
      <c r="E126" s="34"/>
      <c r="F126" s="34"/>
      <c r="G126" s="34"/>
      <c r="H126" s="65"/>
      <c r="I126" s="83"/>
      <c r="J126" s="73"/>
      <c r="K126" s="3"/>
      <c r="L126" s="3"/>
    </row>
    <row r="127" spans="1:12" ht="36">
      <c r="A127" s="123" t="s">
        <v>112</v>
      </c>
      <c r="B127" s="5" t="str">
        <f>IF(C127="N/A","0", "5")</f>
        <v>5</v>
      </c>
      <c r="C127" s="125"/>
      <c r="D127" s="156"/>
      <c r="E127" s="156"/>
      <c r="F127" s="156"/>
      <c r="G127" s="156"/>
      <c r="H127" s="65"/>
      <c r="I127" s="101">
        <f>C127</f>
        <v>0</v>
      </c>
      <c r="J127" s="73"/>
      <c r="K127" s="3">
        <f>IF(C127="N/A",N/A,C127)</f>
        <v>0</v>
      </c>
      <c r="L127" s="3" t="b">
        <f t="shared" si="3"/>
        <v>0</v>
      </c>
    </row>
    <row r="128" spans="1:12" ht="5.25" customHeight="1">
      <c r="A128" s="33"/>
      <c r="B128" s="5"/>
      <c r="C128" s="124"/>
      <c r="D128" s="34"/>
      <c r="E128" s="34"/>
      <c r="F128" s="34"/>
      <c r="G128" s="34"/>
      <c r="H128" s="65"/>
      <c r="I128" s="83"/>
      <c r="J128" s="73"/>
      <c r="K128" s="3"/>
      <c r="L128" s="3"/>
    </row>
    <row r="129" spans="1:13" ht="36">
      <c r="A129" s="123" t="s">
        <v>113</v>
      </c>
      <c r="B129" s="5" t="str">
        <f>IF(C129="N/A","0", "5")</f>
        <v>5</v>
      </c>
      <c r="C129" s="125"/>
      <c r="D129" s="156"/>
      <c r="E129" s="156"/>
      <c r="F129" s="156"/>
      <c r="G129" s="156"/>
      <c r="H129" s="65"/>
      <c r="I129" s="101">
        <f>C129</f>
        <v>0</v>
      </c>
      <c r="J129" s="73"/>
      <c r="K129" s="3">
        <f>IF(C129="N/A",N/A,C129)</f>
        <v>0</v>
      </c>
      <c r="L129" s="3" t="b">
        <f t="shared" si="3"/>
        <v>0</v>
      </c>
    </row>
    <row r="130" spans="1:13" ht="5.25" customHeight="1" thickBot="1">
      <c r="A130" s="33"/>
      <c r="B130" s="5"/>
      <c r="C130" s="124"/>
      <c r="D130" s="34"/>
      <c r="E130" s="34"/>
      <c r="F130" s="34"/>
      <c r="G130" s="34"/>
      <c r="H130" s="65"/>
      <c r="I130" s="83"/>
      <c r="J130" s="73"/>
      <c r="K130" s="3"/>
      <c r="L130" s="3"/>
    </row>
    <row r="131" spans="1:13" ht="17.25" customHeight="1" thickBot="1">
      <c r="A131" s="162" t="s">
        <v>13</v>
      </c>
      <c r="B131" s="163"/>
      <c r="C131" s="163"/>
      <c r="D131" s="163"/>
      <c r="E131" s="163"/>
      <c r="F131" s="163"/>
      <c r="G131" s="163"/>
      <c r="H131" s="164"/>
      <c r="I131" s="179">
        <f>IF(C133="NA", SUM(I135:I143), SUM(I133:I143))</f>
        <v>0</v>
      </c>
      <c r="J131" s="180"/>
      <c r="K131" s="3">
        <f>IF(C131="N/A",N/A,C131)</f>
        <v>0</v>
      </c>
      <c r="L131" s="3" t="b">
        <f t="shared" si="3"/>
        <v>0</v>
      </c>
      <c r="M131" s="37">
        <f>SUM(B133+B135+B137+B139+B141+B143)</f>
        <v>30</v>
      </c>
    </row>
    <row r="132" spans="1:13" ht="5.25" customHeight="1">
      <c r="A132" s="159"/>
      <c r="B132" s="160"/>
      <c r="C132" s="160"/>
      <c r="D132" s="160"/>
      <c r="E132" s="160"/>
      <c r="F132" s="160"/>
      <c r="G132" s="160"/>
      <c r="H132" s="160"/>
      <c r="I132" s="160"/>
      <c r="J132" s="161"/>
      <c r="K132" s="3"/>
      <c r="L132" s="3"/>
    </row>
    <row r="133" spans="1:13" ht="48">
      <c r="A133" s="123" t="s">
        <v>94</v>
      </c>
      <c r="B133" s="5" t="str">
        <f>IF(C133="N/A","0", "5")</f>
        <v>5</v>
      </c>
      <c r="C133" s="125"/>
      <c r="D133" s="156" t="s">
        <v>0</v>
      </c>
      <c r="E133" s="156"/>
      <c r="F133" s="156"/>
      <c r="G133" s="156"/>
      <c r="H133" s="65"/>
      <c r="I133" s="101">
        <f>C133</f>
        <v>0</v>
      </c>
      <c r="J133" s="73"/>
      <c r="K133" s="3">
        <f>IF(C133="N/A",N/A,C133)</f>
        <v>0</v>
      </c>
      <c r="L133" s="3" t="b">
        <f t="shared" si="3"/>
        <v>0</v>
      </c>
    </row>
    <row r="134" spans="1:13" ht="5.25" customHeight="1">
      <c r="A134" s="33"/>
      <c r="B134" s="5"/>
      <c r="C134" s="124"/>
      <c r="D134" s="34"/>
      <c r="E134" s="34"/>
      <c r="F134" s="34"/>
      <c r="G134" s="34"/>
      <c r="H134" s="65"/>
      <c r="I134" s="83"/>
      <c r="J134" s="73"/>
      <c r="K134" s="3"/>
      <c r="L134" s="3"/>
    </row>
    <row r="135" spans="1:13" ht="36">
      <c r="A135" s="123" t="s">
        <v>69</v>
      </c>
      <c r="B135" s="5" t="str">
        <f>IF(C135="N/A","0", "5")</f>
        <v>5</v>
      </c>
      <c r="C135" s="125"/>
      <c r="D135" s="156"/>
      <c r="E135" s="156"/>
      <c r="F135" s="156"/>
      <c r="G135" s="156"/>
      <c r="H135" s="65"/>
      <c r="I135" s="101">
        <f>C135</f>
        <v>0</v>
      </c>
      <c r="J135" s="73"/>
      <c r="K135" s="3">
        <f>IF(C135="N/A",N/A,C135)</f>
        <v>0</v>
      </c>
      <c r="L135" s="3" t="b">
        <f t="shared" si="3"/>
        <v>0</v>
      </c>
    </row>
    <row r="136" spans="1:13" ht="5.25" customHeight="1">
      <c r="A136" s="33"/>
      <c r="B136" s="5"/>
      <c r="C136" s="124"/>
      <c r="D136" s="34"/>
      <c r="E136" s="34"/>
      <c r="F136" s="34"/>
      <c r="G136" s="34"/>
      <c r="H136" s="65"/>
      <c r="I136" s="83"/>
      <c r="J136" s="73"/>
      <c r="K136" s="3"/>
      <c r="L136" s="3"/>
    </row>
    <row r="137" spans="1:13" ht="36">
      <c r="A137" s="123" t="s">
        <v>70</v>
      </c>
      <c r="B137" s="5" t="str">
        <f>IF(C137="N/A","0", "5")</f>
        <v>5</v>
      </c>
      <c r="C137" s="125"/>
      <c r="D137" s="156"/>
      <c r="E137" s="156"/>
      <c r="F137" s="156"/>
      <c r="G137" s="156"/>
      <c r="H137" s="65"/>
      <c r="I137" s="101">
        <f>C137</f>
        <v>0</v>
      </c>
      <c r="J137" s="73"/>
      <c r="K137" s="3">
        <f>IF(C137="N/A",N/A,C137)</f>
        <v>0</v>
      </c>
      <c r="L137" s="3" t="b">
        <f t="shared" si="3"/>
        <v>0</v>
      </c>
    </row>
    <row r="138" spans="1:13" ht="5.25" customHeight="1">
      <c r="A138" s="33"/>
      <c r="B138" s="5"/>
      <c r="C138" s="124"/>
      <c r="D138" s="34"/>
      <c r="E138" s="34"/>
      <c r="F138" s="34"/>
      <c r="G138" s="34"/>
      <c r="H138" s="65"/>
      <c r="I138" s="83"/>
      <c r="J138" s="73"/>
      <c r="K138" s="3"/>
      <c r="L138" s="3"/>
    </row>
    <row r="139" spans="1:13" ht="36" customHeight="1">
      <c r="A139" s="123" t="s">
        <v>71</v>
      </c>
      <c r="B139" s="5" t="str">
        <f>IF(C139="N/A","0", "5")</f>
        <v>5</v>
      </c>
      <c r="C139" s="125"/>
      <c r="D139" s="156"/>
      <c r="E139" s="156"/>
      <c r="F139" s="156"/>
      <c r="G139" s="156"/>
      <c r="H139" s="65"/>
      <c r="I139" s="101">
        <f>C139</f>
        <v>0</v>
      </c>
      <c r="J139" s="73"/>
      <c r="K139" s="3">
        <f>IF(C139="N/A",N/A,C139)</f>
        <v>0</v>
      </c>
      <c r="L139" s="3" t="b">
        <f t="shared" si="3"/>
        <v>0</v>
      </c>
    </row>
    <row r="140" spans="1:13" ht="5.25" customHeight="1">
      <c r="A140" s="33"/>
      <c r="B140" s="5"/>
      <c r="C140" s="124"/>
      <c r="D140" s="34"/>
      <c r="E140" s="34"/>
      <c r="F140" s="34"/>
      <c r="G140" s="34"/>
      <c r="H140" s="65"/>
      <c r="I140" s="83"/>
      <c r="J140" s="73"/>
      <c r="K140" s="3"/>
      <c r="L140" s="3"/>
    </row>
    <row r="141" spans="1:13" ht="52.5" customHeight="1">
      <c r="A141" s="123" t="s">
        <v>95</v>
      </c>
      <c r="B141" s="5" t="str">
        <f>IF(C141="N/A","0", "5")</f>
        <v>5</v>
      </c>
      <c r="C141" s="125"/>
      <c r="D141" s="156"/>
      <c r="E141" s="156"/>
      <c r="F141" s="156"/>
      <c r="G141" s="156"/>
      <c r="H141" s="65"/>
      <c r="I141" s="101">
        <f>C141</f>
        <v>0</v>
      </c>
      <c r="J141" s="73"/>
      <c r="K141" s="3">
        <f>IF(C141="N/A",N/A,C141)</f>
        <v>0</v>
      </c>
      <c r="L141" s="3" t="b">
        <f t="shared" si="3"/>
        <v>0</v>
      </c>
    </row>
    <row r="142" spans="1:13" ht="5.25" customHeight="1">
      <c r="A142" s="33"/>
      <c r="B142" s="5"/>
      <c r="C142" s="124"/>
      <c r="D142" s="34"/>
      <c r="E142" s="34"/>
      <c r="F142" s="34"/>
      <c r="G142" s="34"/>
      <c r="H142" s="65"/>
      <c r="I142" s="83"/>
      <c r="J142" s="73"/>
      <c r="K142" s="3"/>
      <c r="L142" s="3"/>
    </row>
    <row r="143" spans="1:13" ht="36" customHeight="1">
      <c r="A143" s="123" t="s">
        <v>72</v>
      </c>
      <c r="B143" s="5" t="str">
        <f>IF(C143="N/A","0", "5")</f>
        <v>5</v>
      </c>
      <c r="C143" s="125"/>
      <c r="D143" s="156"/>
      <c r="E143" s="156"/>
      <c r="F143" s="156"/>
      <c r="G143" s="156"/>
      <c r="H143" s="65"/>
      <c r="I143" s="101">
        <f>C143</f>
        <v>0</v>
      </c>
      <c r="J143" s="73"/>
      <c r="K143" s="3">
        <f>IF(C143="N/A",N/A,C143)</f>
        <v>0</v>
      </c>
      <c r="L143" s="3" t="b">
        <f t="shared" si="3"/>
        <v>0</v>
      </c>
    </row>
    <row r="144" spans="1:13" ht="5.25" customHeight="1" thickBot="1">
      <c r="A144" s="33"/>
      <c r="B144" s="5"/>
      <c r="C144" s="124"/>
      <c r="D144" s="34"/>
      <c r="E144" s="34"/>
      <c r="F144" s="34"/>
      <c r="G144" s="34"/>
      <c r="H144" s="65"/>
      <c r="I144" s="83"/>
      <c r="J144" s="73"/>
      <c r="K144" s="3"/>
      <c r="L144" s="3"/>
    </row>
    <row r="145" spans="1:13" ht="16" thickBot="1">
      <c r="A145" s="165" t="s">
        <v>14</v>
      </c>
      <c r="B145" s="166"/>
      <c r="C145" s="166"/>
      <c r="D145" s="166"/>
      <c r="E145" s="166"/>
      <c r="F145" s="166"/>
      <c r="G145" s="166"/>
      <c r="H145" s="167"/>
      <c r="I145" s="179">
        <f>IF(C147="NA", SUM(I147:I161), SUM(I147:I161))</f>
        <v>0</v>
      </c>
      <c r="J145" s="180"/>
      <c r="K145" s="3">
        <f>IF(C145="N/A",N/A,C145)</f>
        <v>0</v>
      </c>
      <c r="L145" s="3" t="b">
        <f t="shared" si="3"/>
        <v>0</v>
      </c>
      <c r="M145" s="37">
        <f>SUM(B147+B149+B151+B153+B155+B157+B159+B161)</f>
        <v>40</v>
      </c>
    </row>
    <row r="146" spans="1:13" ht="5.25" customHeight="1">
      <c r="A146" s="159"/>
      <c r="B146" s="160"/>
      <c r="C146" s="160"/>
      <c r="D146" s="160"/>
      <c r="E146" s="160"/>
      <c r="F146" s="160"/>
      <c r="G146" s="160"/>
      <c r="H146" s="160"/>
      <c r="I146" s="160"/>
      <c r="J146" s="161"/>
      <c r="K146" s="3"/>
      <c r="L146" s="3"/>
    </row>
    <row r="147" spans="1:13" ht="88.5" customHeight="1">
      <c r="A147" s="123" t="s">
        <v>114</v>
      </c>
      <c r="B147" s="5" t="str">
        <f>IF(C147="N/A","0", "5")</f>
        <v>5</v>
      </c>
      <c r="C147" s="125"/>
      <c r="D147" s="156"/>
      <c r="E147" s="156"/>
      <c r="F147" s="156"/>
      <c r="G147" s="156"/>
      <c r="H147" s="65"/>
      <c r="I147" s="101">
        <f>C147</f>
        <v>0</v>
      </c>
      <c r="J147" s="73"/>
      <c r="K147" s="3">
        <f>IF(C147="N/A",N/A,C147)</f>
        <v>0</v>
      </c>
      <c r="L147" s="3" t="b">
        <f t="shared" si="3"/>
        <v>0</v>
      </c>
    </row>
    <row r="148" spans="1:13" ht="5.25" customHeight="1">
      <c r="A148" s="33"/>
      <c r="B148" s="5"/>
      <c r="C148" s="124"/>
      <c r="D148" s="34"/>
      <c r="E148" s="34"/>
      <c r="F148" s="34"/>
      <c r="G148" s="34"/>
      <c r="H148" s="65"/>
      <c r="I148" s="83"/>
      <c r="J148" s="73"/>
      <c r="K148" s="3"/>
      <c r="L148" s="3"/>
    </row>
    <row r="149" spans="1:13" ht="84" customHeight="1">
      <c r="A149" s="123" t="s">
        <v>115</v>
      </c>
      <c r="B149" s="5" t="str">
        <f>IF(C149="N/A","0", "5")</f>
        <v>5</v>
      </c>
      <c r="C149" s="125"/>
      <c r="D149" s="156"/>
      <c r="E149" s="156"/>
      <c r="F149" s="156"/>
      <c r="G149" s="156"/>
      <c r="H149" s="65"/>
      <c r="I149" s="101">
        <f>C149</f>
        <v>0</v>
      </c>
      <c r="J149" s="73"/>
      <c r="K149" s="3">
        <f>IF(C149="N/A",N/A,C149)</f>
        <v>0</v>
      </c>
      <c r="L149" s="3" t="b">
        <f t="shared" si="3"/>
        <v>0</v>
      </c>
    </row>
    <row r="150" spans="1:13" ht="5.25" customHeight="1">
      <c r="A150" s="33"/>
      <c r="B150" s="5"/>
      <c r="C150" s="124"/>
      <c r="D150" s="34"/>
      <c r="E150" s="34"/>
      <c r="F150" s="34"/>
      <c r="G150" s="34"/>
      <c r="H150" s="65"/>
      <c r="I150" s="83"/>
      <c r="J150" s="73"/>
      <c r="K150" s="3"/>
      <c r="L150" s="3"/>
    </row>
    <row r="151" spans="1:13" ht="48">
      <c r="A151" s="123" t="s">
        <v>73</v>
      </c>
      <c r="B151" s="5" t="str">
        <f>IF(C151="N/A","0", "5")</f>
        <v>5</v>
      </c>
      <c r="C151" s="125"/>
      <c r="D151" s="156"/>
      <c r="E151" s="156"/>
      <c r="F151" s="156"/>
      <c r="G151" s="156"/>
      <c r="H151" s="65"/>
      <c r="I151" s="101">
        <f>C151</f>
        <v>0</v>
      </c>
      <c r="J151" s="73"/>
      <c r="K151" s="3">
        <f>IF(C151="N/A",N/A,C151)</f>
        <v>0</v>
      </c>
      <c r="L151" s="3" t="b">
        <f t="shared" si="3"/>
        <v>0</v>
      </c>
    </row>
    <row r="152" spans="1:13" ht="5.25" customHeight="1">
      <c r="A152" s="33"/>
      <c r="B152" s="5"/>
      <c r="C152" s="124"/>
      <c r="D152" s="34"/>
      <c r="E152" s="34"/>
      <c r="F152" s="34"/>
      <c r="G152" s="34"/>
      <c r="H152" s="65"/>
      <c r="I152" s="83"/>
      <c r="J152" s="73"/>
      <c r="K152" s="3"/>
      <c r="L152" s="3"/>
    </row>
    <row r="153" spans="1:13" ht="48">
      <c r="A153" s="123" t="s">
        <v>74</v>
      </c>
      <c r="B153" s="5" t="str">
        <f>IF(C153="N/A","0", "5")</f>
        <v>5</v>
      </c>
      <c r="C153" s="125"/>
      <c r="D153" s="156"/>
      <c r="E153" s="156"/>
      <c r="F153" s="156"/>
      <c r="G153" s="156"/>
      <c r="H153" s="65"/>
      <c r="I153" s="101">
        <f>C153</f>
        <v>0</v>
      </c>
      <c r="J153" s="73"/>
      <c r="K153" s="3">
        <f>IF(C153="N/A",N/A,C153)</f>
        <v>0</v>
      </c>
      <c r="L153" s="3" t="b">
        <f t="shared" si="3"/>
        <v>0</v>
      </c>
    </row>
    <row r="154" spans="1:13" ht="5.25" customHeight="1">
      <c r="A154" s="33"/>
      <c r="B154" s="5"/>
      <c r="C154" s="124"/>
      <c r="D154" s="34"/>
      <c r="E154" s="34"/>
      <c r="F154" s="34"/>
      <c r="G154" s="34"/>
      <c r="H154" s="65"/>
      <c r="I154" s="83"/>
      <c r="J154" s="73"/>
      <c r="K154" s="3"/>
      <c r="L154" s="3"/>
    </row>
    <row r="155" spans="1:13" ht="50.25" customHeight="1">
      <c r="A155" s="123" t="s">
        <v>75</v>
      </c>
      <c r="B155" s="5" t="str">
        <f>IF(C155="N/A","0", "5")</f>
        <v>5</v>
      </c>
      <c r="C155" s="125"/>
      <c r="D155" s="156"/>
      <c r="E155" s="156"/>
      <c r="F155" s="156"/>
      <c r="G155" s="156"/>
      <c r="H155" s="65"/>
      <c r="I155" s="101">
        <f>C155</f>
        <v>0</v>
      </c>
      <c r="J155" s="73"/>
      <c r="K155" s="3">
        <f>IF(C155="N/A",N/A,C155)</f>
        <v>0</v>
      </c>
      <c r="L155" s="3" t="b">
        <f t="shared" si="3"/>
        <v>0</v>
      </c>
    </row>
    <row r="156" spans="1:13" ht="5.25" customHeight="1">
      <c r="A156" s="33"/>
      <c r="B156" s="5"/>
      <c r="C156" s="124"/>
      <c r="D156" s="34"/>
      <c r="E156" s="34"/>
      <c r="F156" s="34"/>
      <c r="G156" s="34"/>
      <c r="H156" s="65"/>
      <c r="I156" s="83"/>
      <c r="J156" s="73"/>
      <c r="K156" s="3"/>
      <c r="L156" s="3"/>
    </row>
    <row r="157" spans="1:13" ht="36" customHeight="1">
      <c r="A157" s="123" t="s">
        <v>76</v>
      </c>
      <c r="B157" s="5" t="str">
        <f>IF(C157="N/A","0", "5")</f>
        <v>5</v>
      </c>
      <c r="C157" s="125"/>
      <c r="D157" s="156"/>
      <c r="E157" s="156"/>
      <c r="F157" s="156"/>
      <c r="G157" s="156"/>
      <c r="H157" s="65"/>
      <c r="I157" s="101">
        <f>C157</f>
        <v>0</v>
      </c>
      <c r="J157" s="73"/>
      <c r="K157" s="3">
        <f>IF(C157="N/A",N/A,C157)</f>
        <v>0</v>
      </c>
      <c r="L157" s="3" t="b">
        <f t="shared" si="3"/>
        <v>0</v>
      </c>
    </row>
    <row r="158" spans="1:13" ht="5.25" customHeight="1">
      <c r="A158" s="33"/>
      <c r="B158" s="5"/>
      <c r="C158" s="124"/>
      <c r="D158" s="34"/>
      <c r="E158" s="34"/>
      <c r="F158" s="34"/>
      <c r="G158" s="34"/>
      <c r="H158" s="65"/>
      <c r="I158" s="83"/>
      <c r="J158" s="73"/>
      <c r="K158" s="3"/>
      <c r="L158" s="3"/>
    </row>
    <row r="159" spans="1:13" ht="36" customHeight="1">
      <c r="A159" s="123" t="s">
        <v>116</v>
      </c>
      <c r="B159" s="5" t="str">
        <f>IF(C159="N/A","0", "5")</f>
        <v>5</v>
      </c>
      <c r="C159" s="125"/>
      <c r="D159" s="156"/>
      <c r="E159" s="156"/>
      <c r="F159" s="156"/>
      <c r="G159" s="156"/>
      <c r="H159" s="65"/>
      <c r="I159" s="101">
        <f>C159</f>
        <v>0</v>
      </c>
      <c r="J159" s="73"/>
      <c r="K159" s="3">
        <f>IF(C159="N/A",N/A,C159)</f>
        <v>0</v>
      </c>
      <c r="L159" s="3" t="b">
        <f t="shared" si="3"/>
        <v>0</v>
      </c>
    </row>
    <row r="160" spans="1:13" ht="5.25" customHeight="1">
      <c r="A160" s="33"/>
      <c r="B160" s="5"/>
      <c r="C160" s="124"/>
      <c r="D160" s="34"/>
      <c r="E160" s="34"/>
      <c r="F160" s="34"/>
      <c r="G160" s="34"/>
      <c r="H160" s="65"/>
      <c r="I160" s="83"/>
      <c r="J160" s="73"/>
      <c r="K160" s="3"/>
      <c r="L160" s="3"/>
    </row>
    <row r="161" spans="1:13" ht="36">
      <c r="A161" s="123" t="s">
        <v>96</v>
      </c>
      <c r="B161" s="5" t="str">
        <f>IF(C161="N/A","0", "5")</f>
        <v>5</v>
      </c>
      <c r="C161" s="125"/>
      <c r="D161" s="156"/>
      <c r="E161" s="156"/>
      <c r="F161" s="156"/>
      <c r="G161" s="156"/>
      <c r="H161" s="65"/>
      <c r="I161" s="101">
        <f>C161</f>
        <v>0</v>
      </c>
      <c r="J161" s="73"/>
      <c r="K161" s="3">
        <f>IF(C161="N/A",N/A,C161)</f>
        <v>0</v>
      </c>
      <c r="L161" s="3" t="b">
        <f t="shared" si="3"/>
        <v>0</v>
      </c>
    </row>
    <row r="162" spans="1:13" ht="5.25" customHeight="1" thickBot="1">
      <c r="A162" s="33"/>
      <c r="B162" s="5"/>
      <c r="C162" s="124"/>
      <c r="D162" s="34"/>
      <c r="E162" s="34"/>
      <c r="F162" s="34"/>
      <c r="G162" s="34"/>
      <c r="H162" s="65"/>
      <c r="I162" s="83"/>
      <c r="J162" s="73"/>
      <c r="K162" s="3"/>
      <c r="L162" s="3"/>
    </row>
    <row r="163" spans="1:13" ht="16" thickBot="1">
      <c r="A163" s="171" t="s">
        <v>15</v>
      </c>
      <c r="B163" s="172"/>
      <c r="C163" s="172"/>
      <c r="D163" s="172"/>
      <c r="E163" s="172"/>
      <c r="F163" s="172"/>
      <c r="G163" s="172"/>
      <c r="H163" s="173"/>
      <c r="I163" s="179">
        <f>IF(C165="NA", SUM(I167:I169), SUM(I165:I169))</f>
        <v>0</v>
      </c>
      <c r="J163" s="180"/>
      <c r="K163" s="3">
        <f>IF(C163="N/A",N/A,C163)</f>
        <v>0</v>
      </c>
      <c r="L163" s="3" t="b">
        <f t="shared" si="3"/>
        <v>0</v>
      </c>
      <c r="M163" s="37">
        <f>SUM(B165+B167+B169)</f>
        <v>15</v>
      </c>
    </row>
    <row r="164" spans="1:13" ht="4.5" customHeight="1">
      <c r="A164" s="181"/>
      <c r="B164" s="182"/>
      <c r="C164" s="182"/>
      <c r="D164" s="182"/>
      <c r="E164" s="182"/>
      <c r="F164" s="182"/>
      <c r="G164" s="182"/>
      <c r="H164" s="182"/>
      <c r="I164" s="182"/>
      <c r="J164" s="183"/>
      <c r="K164" s="3"/>
      <c r="L164" s="3"/>
    </row>
    <row r="165" spans="1:13" ht="36" customHeight="1">
      <c r="A165" s="123" t="s">
        <v>85</v>
      </c>
      <c r="B165" s="5" t="str">
        <f>IF(C165="N/A","0", "5")</f>
        <v>5</v>
      </c>
      <c r="C165" s="125"/>
      <c r="D165" s="156"/>
      <c r="E165" s="156"/>
      <c r="F165" s="156"/>
      <c r="G165" s="156"/>
      <c r="H165" s="65"/>
      <c r="I165" s="101">
        <f>C165</f>
        <v>0</v>
      </c>
      <c r="J165" s="73"/>
      <c r="K165" s="3">
        <f>IF(C165="N/A",N/A,C165)</f>
        <v>0</v>
      </c>
      <c r="L165" s="3" t="b">
        <f t="shared" si="3"/>
        <v>0</v>
      </c>
    </row>
    <row r="166" spans="1:13" ht="5.25" customHeight="1">
      <c r="A166" s="33"/>
      <c r="B166" s="5"/>
      <c r="C166" s="124"/>
      <c r="D166" s="34"/>
      <c r="E166" s="34"/>
      <c r="F166" s="34"/>
      <c r="G166" s="34"/>
      <c r="H166" s="65"/>
      <c r="I166" s="83"/>
      <c r="J166" s="73"/>
      <c r="K166" s="3"/>
      <c r="L166" s="3"/>
    </row>
    <row r="167" spans="1:13" ht="36">
      <c r="A167" s="123" t="s">
        <v>117</v>
      </c>
      <c r="B167" s="5" t="str">
        <f>IF(C167="N/A","0", "5")</f>
        <v>5</v>
      </c>
      <c r="C167" s="125"/>
      <c r="D167" s="156"/>
      <c r="E167" s="156"/>
      <c r="F167" s="156"/>
      <c r="G167" s="156"/>
      <c r="H167" s="65"/>
      <c r="I167" s="101">
        <f>C167</f>
        <v>0</v>
      </c>
      <c r="J167" s="73"/>
      <c r="K167" s="3">
        <f>IF(C167="N/A",N/A,C167)</f>
        <v>0</v>
      </c>
      <c r="L167" s="3" t="b">
        <f t="shared" si="3"/>
        <v>0</v>
      </c>
    </row>
    <row r="168" spans="1:13" ht="5.25" customHeight="1">
      <c r="A168" s="33"/>
      <c r="B168" s="5"/>
      <c r="C168" s="132"/>
      <c r="D168" s="34"/>
      <c r="E168" s="34"/>
      <c r="F168" s="34"/>
      <c r="G168" s="34"/>
      <c r="H168" s="65"/>
      <c r="I168" s="83"/>
      <c r="J168" s="73"/>
      <c r="K168" s="3"/>
      <c r="L168" s="3"/>
    </row>
    <row r="169" spans="1:13" ht="60">
      <c r="A169" s="131" t="s">
        <v>118</v>
      </c>
      <c r="B169" s="5" t="str">
        <f>IF(C169="N/A","0", "5")</f>
        <v>5</v>
      </c>
      <c r="C169" s="125"/>
      <c r="D169" s="156"/>
      <c r="E169" s="156"/>
      <c r="F169" s="156"/>
      <c r="G169" s="156"/>
      <c r="H169" s="65"/>
      <c r="I169" s="101">
        <f>C169</f>
        <v>0</v>
      </c>
      <c r="J169" s="73"/>
      <c r="K169" s="3">
        <f>IF(C169="N/A",N/A,C169)</f>
        <v>0</v>
      </c>
      <c r="L169" s="3" t="b">
        <f t="shared" ref="L169" si="4">IF(I169="N/A",0)</f>
        <v>0</v>
      </c>
    </row>
    <row r="170" spans="1:13" ht="5.25" customHeight="1" thickBot="1">
      <c r="A170" s="168"/>
      <c r="B170" s="169"/>
      <c r="C170" s="169"/>
      <c r="D170" s="169"/>
      <c r="E170" s="169"/>
      <c r="F170" s="169"/>
      <c r="G170" s="169"/>
      <c r="H170" s="169"/>
      <c r="I170" s="169"/>
      <c r="J170" s="170"/>
      <c r="K170" s="3"/>
      <c r="L170" s="3"/>
    </row>
    <row r="171" spans="1:13" ht="16" thickBot="1">
      <c r="A171" s="174" t="s">
        <v>20</v>
      </c>
      <c r="B171" s="175"/>
      <c r="C171" s="175"/>
      <c r="D171" s="175"/>
      <c r="E171" s="175"/>
      <c r="F171" s="175"/>
      <c r="G171" s="175"/>
      <c r="H171" s="176"/>
      <c r="I171" s="177">
        <f>IF(C173="NA", SUM(I175,I177,I179,I181,I183), SUM(I173:I183))</f>
        <v>0</v>
      </c>
      <c r="J171" s="178"/>
      <c r="K171" s="3">
        <f>IF(C171="N/A",0,4)</f>
        <v>4</v>
      </c>
      <c r="L171" s="3" t="b">
        <f t="shared" si="3"/>
        <v>0</v>
      </c>
      <c r="M171" s="37">
        <f>B173</f>
        <v>5</v>
      </c>
    </row>
    <row r="172" spans="1:13" ht="5.25" customHeight="1">
      <c r="A172" s="184"/>
      <c r="B172" s="185"/>
      <c r="C172" s="185"/>
      <c r="D172" s="185"/>
      <c r="E172" s="185"/>
      <c r="F172" s="185"/>
      <c r="G172" s="185"/>
      <c r="H172" s="185"/>
      <c r="I172" s="185"/>
      <c r="J172" s="186"/>
      <c r="K172" s="3"/>
      <c r="L172" s="3"/>
    </row>
    <row r="173" spans="1:13" ht="36" customHeight="1">
      <c r="A173" s="123" t="s">
        <v>17</v>
      </c>
      <c r="B173" s="5">
        <f>IF(C173="N/A",0,5)</f>
        <v>5</v>
      </c>
      <c r="C173" s="125"/>
      <c r="D173" s="156"/>
      <c r="E173" s="156"/>
      <c r="F173" s="156"/>
      <c r="G173" s="156"/>
      <c r="H173" s="65"/>
      <c r="I173" s="101">
        <f>C173</f>
        <v>0</v>
      </c>
      <c r="J173" s="73"/>
      <c r="K173" s="3">
        <f>IF(C173="N/A",0,4)</f>
        <v>4</v>
      </c>
      <c r="L173" s="3" t="b">
        <f t="shared" si="3"/>
        <v>0</v>
      </c>
    </row>
    <row r="174" spans="1:13" ht="5.25" customHeight="1" thickBot="1">
      <c r="A174" s="126"/>
      <c r="B174" s="127"/>
      <c r="C174" s="122"/>
      <c r="D174" s="128"/>
      <c r="E174" s="128"/>
      <c r="F174" s="128"/>
      <c r="G174" s="128"/>
      <c r="H174" s="87"/>
      <c r="I174" s="129"/>
      <c r="J174" s="88"/>
      <c r="K174" s="3"/>
      <c r="L174" s="3"/>
    </row>
    <row r="175" spans="1:13" ht="20.25" customHeight="1">
      <c r="A175" s="89"/>
      <c r="B175" s="89"/>
      <c r="C175" s="90"/>
      <c r="D175" s="90"/>
      <c r="E175" s="90"/>
      <c r="F175" s="90"/>
      <c r="G175" s="90"/>
      <c r="H175" s="91"/>
      <c r="I175" s="92"/>
      <c r="J175" s="92"/>
      <c r="K175" s="3"/>
      <c r="L175" s="3"/>
    </row>
    <row r="176" spans="1:13">
      <c r="A176" s="93"/>
      <c r="B176" s="93"/>
      <c r="C176" s="94"/>
      <c r="D176" s="94"/>
      <c r="E176" s="94"/>
      <c r="F176" s="94"/>
      <c r="G176" s="94"/>
      <c r="H176" s="95"/>
      <c r="I176" s="96"/>
      <c r="J176" s="96"/>
      <c r="K176" s="3"/>
      <c r="L176" s="3"/>
    </row>
    <row r="177" spans="1:12">
      <c r="A177" s="93"/>
      <c r="B177" s="93"/>
      <c r="C177" s="94"/>
      <c r="D177" s="94"/>
      <c r="E177" s="94"/>
      <c r="F177" s="94"/>
      <c r="G177" s="94"/>
      <c r="H177" s="95"/>
      <c r="I177" s="96"/>
      <c r="J177" s="96"/>
      <c r="K177" s="3"/>
      <c r="L177" s="3"/>
    </row>
    <row r="178" spans="1:12">
      <c r="A178" s="93"/>
      <c r="B178" s="93"/>
      <c r="C178" s="94"/>
      <c r="D178" s="94"/>
      <c r="E178" s="94"/>
      <c r="F178" s="94"/>
      <c r="G178" s="94"/>
      <c r="H178" s="95"/>
      <c r="I178" s="96"/>
      <c r="J178" s="96"/>
      <c r="K178" s="3"/>
      <c r="L178" s="3"/>
    </row>
    <row r="179" spans="1:12">
      <c r="A179" s="93"/>
      <c r="B179" s="93"/>
      <c r="C179" s="94"/>
      <c r="D179" s="94"/>
      <c r="E179" s="94"/>
      <c r="F179" s="94"/>
      <c r="G179" s="94"/>
      <c r="H179" s="95"/>
      <c r="I179" s="96"/>
      <c r="J179" s="96"/>
      <c r="K179" s="3"/>
      <c r="L179" s="3"/>
    </row>
    <row r="180" spans="1:12">
      <c r="A180" s="93"/>
      <c r="B180" s="93"/>
      <c r="C180" s="94"/>
      <c r="D180" s="94"/>
      <c r="E180" s="94"/>
      <c r="F180" s="94"/>
      <c r="G180" s="94"/>
      <c r="H180" s="95"/>
      <c r="I180" s="96"/>
      <c r="J180" s="96"/>
      <c r="K180" s="3"/>
      <c r="L180" s="3"/>
    </row>
    <row r="181" spans="1:12">
      <c r="A181" s="93"/>
      <c r="B181" s="93"/>
      <c r="C181" s="94"/>
      <c r="D181" s="94"/>
      <c r="E181" s="94"/>
      <c r="F181" s="94"/>
      <c r="G181" s="94"/>
      <c r="H181" s="95"/>
      <c r="I181" s="96"/>
      <c r="J181" s="96"/>
      <c r="K181" s="3"/>
      <c r="L181" s="3"/>
    </row>
    <row r="182" spans="1:12">
      <c r="A182" s="93"/>
      <c r="B182" s="93"/>
      <c r="C182" s="94"/>
      <c r="D182" s="94"/>
      <c r="E182" s="94"/>
      <c r="F182" s="94"/>
      <c r="G182" s="94"/>
      <c r="H182" s="95"/>
      <c r="I182" s="96"/>
      <c r="J182" s="96"/>
      <c r="K182" s="3"/>
      <c r="L182" s="3"/>
    </row>
    <row r="183" spans="1:12">
      <c r="A183" s="93"/>
      <c r="B183" s="93"/>
      <c r="C183" s="94"/>
      <c r="D183" s="94"/>
      <c r="E183" s="94"/>
      <c r="F183" s="94"/>
      <c r="G183" s="94"/>
      <c r="H183" s="95"/>
      <c r="I183" s="96"/>
      <c r="J183" s="96"/>
      <c r="K183" s="3"/>
      <c r="L183" s="3"/>
    </row>
    <row r="184" spans="1:12">
      <c r="A184" s="93"/>
      <c r="B184" s="93"/>
      <c r="C184" s="94"/>
      <c r="D184" s="94"/>
      <c r="E184" s="94"/>
      <c r="F184" s="94"/>
      <c r="G184" s="94"/>
      <c r="H184" s="95"/>
      <c r="I184" s="96"/>
      <c r="J184" s="96"/>
      <c r="K184" s="3"/>
      <c r="L184" s="3"/>
    </row>
    <row r="185" spans="1:12">
      <c r="A185" s="93"/>
      <c r="B185" s="93"/>
      <c r="C185" s="94"/>
      <c r="D185" s="94"/>
      <c r="E185" s="94"/>
      <c r="F185" s="94"/>
      <c r="G185" s="94"/>
      <c r="H185" s="95"/>
      <c r="I185" s="96"/>
      <c r="J185" s="96"/>
      <c r="K185" s="3"/>
      <c r="L185" s="3"/>
    </row>
    <row r="186" spans="1:12">
      <c r="A186" s="93"/>
      <c r="B186" s="93"/>
      <c r="C186" s="94"/>
      <c r="D186" s="94"/>
      <c r="E186" s="94"/>
      <c r="F186" s="94"/>
      <c r="G186" s="94"/>
      <c r="H186" s="95"/>
      <c r="I186" s="96"/>
      <c r="J186" s="96"/>
      <c r="K186" s="3"/>
      <c r="L186" s="3"/>
    </row>
    <row r="187" spans="1:12">
      <c r="A187" s="93"/>
      <c r="B187" s="93"/>
      <c r="C187" s="94"/>
      <c r="D187" s="94"/>
      <c r="E187" s="94"/>
      <c r="F187" s="94"/>
      <c r="G187" s="94"/>
      <c r="H187" s="95"/>
      <c r="I187" s="96"/>
      <c r="J187" s="96"/>
      <c r="K187" s="3"/>
      <c r="L187" s="3"/>
    </row>
    <row r="188" spans="1:12">
      <c r="A188" s="93"/>
      <c r="B188" s="93"/>
      <c r="C188" s="94"/>
      <c r="D188" s="94"/>
      <c r="E188" s="94"/>
      <c r="F188" s="94"/>
      <c r="G188" s="94"/>
      <c r="H188" s="95"/>
      <c r="I188" s="96"/>
      <c r="J188" s="96"/>
      <c r="K188" s="3"/>
      <c r="L188" s="3"/>
    </row>
    <row r="189" spans="1:12">
      <c r="A189" s="93"/>
      <c r="B189" s="93"/>
      <c r="C189" s="94"/>
      <c r="D189" s="94"/>
      <c r="E189" s="94"/>
      <c r="F189" s="94"/>
      <c r="G189" s="94"/>
      <c r="H189" s="95"/>
      <c r="I189" s="97"/>
      <c r="J189" s="97"/>
    </row>
    <row r="190" spans="1:12">
      <c r="A190" s="93"/>
      <c r="B190" s="93"/>
      <c r="C190" s="94"/>
      <c r="D190" s="94"/>
      <c r="E190" s="94"/>
      <c r="F190" s="94"/>
      <c r="G190" s="94"/>
      <c r="H190" s="95"/>
      <c r="I190" s="97"/>
      <c r="J190" s="97"/>
    </row>
    <row r="191" spans="1:12">
      <c r="A191" s="93"/>
      <c r="B191" s="93"/>
      <c r="C191" s="94"/>
      <c r="D191" s="94"/>
      <c r="E191" s="94"/>
      <c r="F191" s="94"/>
      <c r="G191" s="94"/>
      <c r="H191" s="95"/>
      <c r="I191" s="97"/>
      <c r="J191" s="97"/>
    </row>
    <row r="192" spans="1:12">
      <c r="A192" s="93"/>
      <c r="B192" s="93"/>
      <c r="C192" s="94"/>
      <c r="D192" s="94"/>
      <c r="E192" s="94"/>
      <c r="F192" s="94"/>
      <c r="G192" s="94"/>
      <c r="H192" s="95"/>
      <c r="I192" s="97"/>
      <c r="J192" s="97"/>
    </row>
    <row r="193" spans="1:10">
      <c r="A193" s="93"/>
      <c r="B193" s="93"/>
      <c r="C193" s="94"/>
      <c r="D193" s="94"/>
      <c r="E193" s="94"/>
      <c r="F193" s="94"/>
      <c r="G193" s="94"/>
      <c r="H193" s="95"/>
      <c r="I193" s="97"/>
      <c r="J193" s="97"/>
    </row>
    <row r="194" spans="1:10">
      <c r="A194" s="93"/>
      <c r="B194" s="93"/>
      <c r="C194" s="94"/>
      <c r="D194" s="94"/>
      <c r="E194" s="94"/>
      <c r="F194" s="94"/>
      <c r="G194" s="94"/>
      <c r="H194" s="95"/>
      <c r="I194" s="97"/>
      <c r="J194" s="97"/>
    </row>
    <row r="195" spans="1:10">
      <c r="A195" s="93"/>
      <c r="B195" s="93"/>
      <c r="C195" s="94"/>
      <c r="D195" s="94"/>
      <c r="E195" s="94"/>
      <c r="F195" s="94"/>
      <c r="G195" s="94"/>
      <c r="H195" s="95"/>
      <c r="I195" s="97"/>
      <c r="J195" s="97"/>
    </row>
    <row r="196" spans="1:10">
      <c r="A196" s="93"/>
      <c r="B196" s="93"/>
      <c r="C196" s="94"/>
      <c r="D196" s="94"/>
      <c r="E196" s="94"/>
      <c r="F196" s="94"/>
      <c r="G196" s="94"/>
      <c r="H196" s="95"/>
      <c r="I196" s="97"/>
      <c r="J196" s="97"/>
    </row>
    <row r="197" spans="1:10">
      <c r="A197" s="93"/>
      <c r="B197" s="93"/>
      <c r="C197" s="94"/>
      <c r="D197" s="94"/>
      <c r="E197" s="94"/>
      <c r="F197" s="94"/>
      <c r="G197" s="94"/>
      <c r="H197" s="95"/>
      <c r="I197" s="97"/>
      <c r="J197" s="97"/>
    </row>
    <row r="198" spans="1:10">
      <c r="A198" s="93"/>
      <c r="B198" s="93"/>
      <c r="C198" s="94"/>
      <c r="D198" s="94"/>
      <c r="E198" s="94"/>
      <c r="F198" s="94"/>
      <c r="G198" s="94"/>
      <c r="H198" s="95"/>
      <c r="I198" s="97"/>
      <c r="J198" s="97"/>
    </row>
    <row r="199" spans="1:10">
      <c r="A199" s="93"/>
      <c r="B199" s="93"/>
      <c r="C199" s="94"/>
      <c r="D199" s="94"/>
      <c r="E199" s="94"/>
      <c r="F199" s="94"/>
      <c r="G199" s="94"/>
      <c r="H199" s="95"/>
      <c r="I199" s="97"/>
      <c r="J199" s="97"/>
    </row>
    <row r="200" spans="1:10">
      <c r="A200" s="93"/>
      <c r="B200" s="93"/>
      <c r="C200" s="94"/>
      <c r="D200" s="94"/>
      <c r="E200" s="94"/>
      <c r="F200" s="94"/>
      <c r="G200" s="94"/>
      <c r="H200" s="95"/>
      <c r="I200" s="97"/>
      <c r="J200" s="97"/>
    </row>
    <row r="201" spans="1:10">
      <c r="A201" s="93"/>
      <c r="B201" s="93"/>
      <c r="C201" s="94"/>
      <c r="D201" s="94"/>
      <c r="E201" s="94"/>
      <c r="F201" s="94"/>
      <c r="G201" s="94"/>
      <c r="H201" s="95"/>
      <c r="I201" s="97"/>
      <c r="J201" s="97"/>
    </row>
    <row r="202" spans="1:10">
      <c r="A202" s="93"/>
      <c r="B202" s="93"/>
      <c r="C202" s="94"/>
      <c r="D202" s="94"/>
      <c r="E202" s="94"/>
      <c r="F202" s="94"/>
      <c r="G202" s="94"/>
      <c r="H202" s="95"/>
      <c r="I202" s="97"/>
      <c r="J202" s="97"/>
    </row>
    <row r="203" spans="1:10">
      <c r="A203" s="93"/>
      <c r="B203" s="93"/>
      <c r="C203" s="94"/>
      <c r="D203" s="94"/>
      <c r="E203" s="94"/>
      <c r="F203" s="94"/>
      <c r="G203" s="94"/>
      <c r="H203" s="95"/>
      <c r="I203" s="97"/>
      <c r="J203" s="97"/>
    </row>
    <row r="204" spans="1:10">
      <c r="A204" s="93"/>
      <c r="B204" s="93"/>
      <c r="C204" s="94"/>
      <c r="D204" s="94"/>
      <c r="E204" s="94"/>
      <c r="F204" s="94"/>
      <c r="G204" s="94"/>
      <c r="H204" s="95"/>
      <c r="I204" s="97"/>
      <c r="J204" s="97"/>
    </row>
    <row r="205" spans="1:10">
      <c r="A205" s="93"/>
      <c r="B205" s="93"/>
      <c r="C205" s="94"/>
      <c r="D205" s="94"/>
      <c r="E205" s="94"/>
      <c r="F205" s="94"/>
      <c r="G205" s="94"/>
      <c r="H205" s="95"/>
      <c r="I205" s="97"/>
      <c r="J205" s="97"/>
    </row>
    <row r="206" spans="1:10">
      <c r="A206" s="93"/>
      <c r="B206" s="93"/>
      <c r="C206" s="94"/>
      <c r="D206" s="94"/>
      <c r="E206" s="94"/>
      <c r="F206" s="94"/>
      <c r="G206" s="94"/>
      <c r="H206" s="95"/>
      <c r="I206" s="97"/>
      <c r="J206" s="97"/>
    </row>
    <row r="207" spans="1:10">
      <c r="A207" s="93"/>
      <c r="B207" s="93"/>
      <c r="C207" s="94"/>
      <c r="D207" s="94"/>
      <c r="E207" s="94"/>
      <c r="F207" s="94"/>
      <c r="G207" s="94"/>
      <c r="H207" s="95"/>
      <c r="I207" s="97"/>
      <c r="J207" s="97"/>
    </row>
    <row r="208" spans="1:10">
      <c r="A208" s="93"/>
      <c r="B208" s="93"/>
      <c r="C208" s="94"/>
      <c r="D208" s="94"/>
      <c r="E208" s="94"/>
      <c r="F208" s="94"/>
      <c r="G208" s="94"/>
      <c r="H208" s="95"/>
      <c r="I208" s="97"/>
      <c r="J208" s="97"/>
    </row>
    <row r="209" spans="1:10">
      <c r="A209" s="93"/>
      <c r="B209" s="93"/>
      <c r="C209" s="94"/>
      <c r="D209" s="94"/>
      <c r="E209" s="94"/>
      <c r="F209" s="94"/>
      <c r="G209" s="94"/>
      <c r="H209" s="95"/>
      <c r="I209" s="97"/>
      <c r="J209" s="97"/>
    </row>
    <row r="210" spans="1:10">
      <c r="A210" s="93"/>
      <c r="B210" s="93"/>
      <c r="C210" s="94"/>
      <c r="D210" s="94"/>
      <c r="E210" s="94"/>
      <c r="F210" s="94"/>
      <c r="G210" s="94"/>
      <c r="H210" s="95"/>
      <c r="I210" s="97"/>
      <c r="J210" s="97"/>
    </row>
    <row r="211" spans="1:10">
      <c r="A211" s="93"/>
      <c r="B211" s="93"/>
      <c r="C211" s="94"/>
      <c r="D211" s="94"/>
      <c r="E211" s="94"/>
      <c r="F211" s="94"/>
      <c r="G211" s="94"/>
      <c r="H211" s="95"/>
      <c r="I211" s="97"/>
      <c r="J211" s="97"/>
    </row>
    <row r="212" spans="1:10">
      <c r="A212" s="93"/>
      <c r="B212" s="93"/>
      <c r="C212" s="94"/>
      <c r="D212" s="94"/>
      <c r="E212" s="94"/>
      <c r="F212" s="94"/>
      <c r="G212" s="94"/>
      <c r="H212" s="95"/>
      <c r="I212" s="97"/>
      <c r="J212" s="97"/>
    </row>
    <row r="213" spans="1:10">
      <c r="A213" s="93"/>
      <c r="B213" s="93"/>
      <c r="C213" s="94"/>
      <c r="D213" s="94"/>
      <c r="E213" s="94"/>
      <c r="F213" s="94"/>
      <c r="G213" s="94"/>
      <c r="H213" s="95"/>
      <c r="I213" s="97"/>
      <c r="J213" s="97"/>
    </row>
    <row r="214" spans="1:10">
      <c r="A214" s="93"/>
      <c r="B214" s="93"/>
      <c r="C214" s="94"/>
      <c r="D214" s="94"/>
      <c r="E214" s="94"/>
      <c r="F214" s="94"/>
      <c r="G214" s="94"/>
      <c r="H214" s="95"/>
      <c r="I214" s="97"/>
      <c r="J214" s="97"/>
    </row>
    <row r="215" spans="1:10">
      <c r="A215" s="93"/>
      <c r="B215" s="93"/>
      <c r="C215" s="94"/>
      <c r="D215" s="94"/>
      <c r="E215" s="94"/>
      <c r="F215" s="94"/>
      <c r="G215" s="94"/>
      <c r="H215" s="95"/>
      <c r="I215" s="97"/>
      <c r="J215" s="97"/>
    </row>
    <row r="216" spans="1:10">
      <c r="A216" s="93"/>
      <c r="B216" s="93"/>
      <c r="C216" s="94"/>
      <c r="D216" s="94"/>
      <c r="E216" s="94"/>
      <c r="F216" s="94"/>
      <c r="G216" s="94"/>
      <c r="H216" s="95"/>
      <c r="I216" s="97"/>
      <c r="J216" s="97"/>
    </row>
    <row r="217" spans="1:10">
      <c r="A217" s="93"/>
      <c r="B217" s="93"/>
      <c r="C217" s="94"/>
      <c r="D217" s="94"/>
      <c r="E217" s="94"/>
      <c r="F217" s="94"/>
      <c r="G217" s="94"/>
      <c r="H217" s="95"/>
      <c r="I217" s="97"/>
      <c r="J217" s="97"/>
    </row>
    <row r="218" spans="1:10">
      <c r="A218" s="93"/>
      <c r="B218" s="93"/>
      <c r="C218" s="94"/>
      <c r="D218" s="94"/>
      <c r="E218" s="94"/>
      <c r="F218" s="94"/>
      <c r="G218" s="94"/>
      <c r="H218" s="95"/>
      <c r="I218" s="97"/>
      <c r="J218" s="97"/>
    </row>
    <row r="219" spans="1:10">
      <c r="A219" s="93"/>
      <c r="B219" s="93"/>
      <c r="C219" s="94"/>
      <c r="D219" s="94"/>
      <c r="E219" s="94"/>
      <c r="F219" s="94"/>
      <c r="G219" s="94"/>
      <c r="H219" s="95"/>
      <c r="I219" s="97"/>
      <c r="J219" s="97"/>
    </row>
    <row r="220" spans="1:10">
      <c r="A220" s="93"/>
      <c r="B220" s="93"/>
      <c r="C220" s="94"/>
      <c r="D220" s="94"/>
      <c r="E220" s="94"/>
      <c r="F220" s="94"/>
      <c r="G220" s="94"/>
      <c r="H220" s="95"/>
      <c r="I220" s="97"/>
      <c r="J220" s="97"/>
    </row>
    <row r="221" spans="1:10">
      <c r="A221" s="93"/>
      <c r="B221" s="93"/>
      <c r="C221" s="94"/>
      <c r="D221" s="94"/>
      <c r="E221" s="94"/>
      <c r="F221" s="94"/>
      <c r="G221" s="94"/>
      <c r="H221" s="95"/>
      <c r="I221" s="97"/>
      <c r="J221" s="97"/>
    </row>
    <row r="222" spans="1:10">
      <c r="A222" s="93"/>
      <c r="B222" s="93"/>
      <c r="C222" s="94"/>
      <c r="D222" s="94"/>
      <c r="E222" s="94"/>
      <c r="F222" s="94"/>
      <c r="G222" s="94"/>
      <c r="H222" s="95"/>
      <c r="I222" s="97"/>
      <c r="J222" s="97"/>
    </row>
    <row r="223" spans="1:10">
      <c r="A223" s="93"/>
      <c r="B223" s="93"/>
      <c r="C223" s="94"/>
      <c r="D223" s="94"/>
      <c r="E223" s="94"/>
      <c r="F223" s="94"/>
      <c r="G223" s="94"/>
      <c r="H223" s="95"/>
      <c r="I223" s="97"/>
      <c r="J223" s="97"/>
    </row>
    <row r="224" spans="1:10">
      <c r="A224" s="93"/>
      <c r="B224" s="93"/>
      <c r="C224" s="94"/>
      <c r="D224" s="94"/>
      <c r="E224" s="94"/>
      <c r="F224" s="94"/>
      <c r="G224" s="94"/>
      <c r="H224" s="95"/>
      <c r="I224" s="97"/>
      <c r="J224" s="97"/>
    </row>
  </sheetData>
  <dataConsolidate/>
  <mergeCells count="104">
    <mergeCell ref="D87:G87"/>
    <mergeCell ref="D89:G89"/>
    <mergeCell ref="D93:G93"/>
    <mergeCell ref="A80:J80"/>
    <mergeCell ref="I131:J131"/>
    <mergeCell ref="D117:G117"/>
    <mergeCell ref="D119:G119"/>
    <mergeCell ref="D75:G75"/>
    <mergeCell ref="I79:J79"/>
    <mergeCell ref="D91:G91"/>
    <mergeCell ref="D81:G81"/>
    <mergeCell ref="D83:G83"/>
    <mergeCell ref="D101:G101"/>
    <mergeCell ref="D99:G99"/>
    <mergeCell ref="C1:J2"/>
    <mergeCell ref="C26:H26"/>
    <mergeCell ref="C28:H28"/>
    <mergeCell ref="C30:H30"/>
    <mergeCell ref="I33:J33"/>
    <mergeCell ref="I39:J39"/>
    <mergeCell ref="A33:H33"/>
    <mergeCell ref="A4:J4"/>
    <mergeCell ref="C22:H22"/>
    <mergeCell ref="D16:E16"/>
    <mergeCell ref="A17:J17"/>
    <mergeCell ref="C14:H14"/>
    <mergeCell ref="D18:E18"/>
    <mergeCell ref="F18:H18"/>
    <mergeCell ref="C10:H10"/>
    <mergeCell ref="C12:H12"/>
    <mergeCell ref="C6:H6"/>
    <mergeCell ref="C20:H20"/>
    <mergeCell ref="C8:H8"/>
    <mergeCell ref="I16:J16"/>
    <mergeCell ref="C24:H24"/>
    <mergeCell ref="D77:G77"/>
    <mergeCell ref="A39:H39"/>
    <mergeCell ref="D147:G147"/>
    <mergeCell ref="I145:J145"/>
    <mergeCell ref="D111:G111"/>
    <mergeCell ref="D113:G113"/>
    <mergeCell ref="D115:G115"/>
    <mergeCell ref="A96:J96"/>
    <mergeCell ref="D141:G141"/>
    <mergeCell ref="D143:G143"/>
    <mergeCell ref="D51:G51"/>
    <mergeCell ref="D55:G55"/>
    <mergeCell ref="D59:G59"/>
    <mergeCell ref="D57:G57"/>
    <mergeCell ref="D53:G53"/>
    <mergeCell ref="A65:H65"/>
    <mergeCell ref="D85:G85"/>
    <mergeCell ref="D97:G97"/>
    <mergeCell ref="A95:H95"/>
    <mergeCell ref="D47:G47"/>
    <mergeCell ref="I95:J95"/>
    <mergeCell ref="A79:H79"/>
    <mergeCell ref="D61:G61"/>
    <mergeCell ref="D173:G173"/>
    <mergeCell ref="D159:G159"/>
    <mergeCell ref="A170:J170"/>
    <mergeCell ref="A163:H163"/>
    <mergeCell ref="A171:H171"/>
    <mergeCell ref="D165:G165"/>
    <mergeCell ref="I171:J171"/>
    <mergeCell ref="I163:J163"/>
    <mergeCell ref="D167:G167"/>
    <mergeCell ref="A164:J164"/>
    <mergeCell ref="D169:G169"/>
    <mergeCell ref="A172:J172"/>
    <mergeCell ref="D157:G157"/>
    <mergeCell ref="D161:G161"/>
    <mergeCell ref="D103:G103"/>
    <mergeCell ref="D123:G123"/>
    <mergeCell ref="A132:J132"/>
    <mergeCell ref="D133:G133"/>
    <mergeCell ref="D135:G135"/>
    <mergeCell ref="D137:G137"/>
    <mergeCell ref="D139:G139"/>
    <mergeCell ref="D155:G155"/>
    <mergeCell ref="A131:H131"/>
    <mergeCell ref="D129:G129"/>
    <mergeCell ref="A145:H145"/>
    <mergeCell ref="D125:G125"/>
    <mergeCell ref="D127:G127"/>
    <mergeCell ref="D105:G105"/>
    <mergeCell ref="D107:G107"/>
    <mergeCell ref="D109:G109"/>
    <mergeCell ref="A146:J146"/>
    <mergeCell ref="D151:G151"/>
    <mergeCell ref="D153:G153"/>
    <mergeCell ref="D149:G149"/>
    <mergeCell ref="D121:G121"/>
    <mergeCell ref="D69:G69"/>
    <mergeCell ref="D71:G71"/>
    <mergeCell ref="D73:G73"/>
    <mergeCell ref="D35:G35"/>
    <mergeCell ref="D41:G41"/>
    <mergeCell ref="D49:G49"/>
    <mergeCell ref="D37:G37"/>
    <mergeCell ref="D63:G63"/>
    <mergeCell ref="D43:G43"/>
    <mergeCell ref="D45:G45"/>
    <mergeCell ref="D67:G67"/>
  </mergeCells>
  <pageMargins left="0.5" right="0.25" top="0.25" bottom="0.75" header="0.3" footer="0.3"/>
  <pageSetup orientation="portrait" r:id="rId1"/>
  <headerFooter>
    <oddFooter>&amp;L&amp;K000000QAF-006 Rev00&amp;CPage &amp;P of &amp;N&amp;R&amp;K000000Effective Date: 7/6/2022</oddFooter>
  </headerFooter>
  <drawing r:id="rId2"/>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00000000-0002-0000-0100-000000000000}">
          <x14:formula1>
            <xm:f>'Drop Down Menu'!$D$1:$D$2</xm:f>
          </x14:formula1>
          <xm:sqref>C62</xm:sqref>
        </x14:dataValidation>
        <x14:dataValidation type="list" allowBlank="1" showInputMessage="1" showErrorMessage="1" xr:uid="{00000000-0002-0000-0100-000001000000}">
          <x14:formula1>
            <xm:f>'Drop Down Menu'!$A$1:$A$6</xm:f>
          </x14:formula1>
          <xm:sqref>C43 C155 C153 C151 C149 C147 C143 C141 C139 C137 C135 C133 C129 C127 C125 C123 C121 C119 C117 C115 C113 C111 C109 C107 C105 C103 C101 C99 C97 C93 C91 C89 C87 C157 C83 C81 C41 C75 C73 C71 C69 C67 C161 C169 C165 C55 C173 C51 C49 C47 C45 C167 C57 C59</xm:sqref>
        </x14:dataValidation>
        <x14:dataValidation type="list" allowBlank="1" showInputMessage="1" showErrorMessage="1" xr:uid="{00000000-0002-0000-0100-000002000000}">
          <x14:formula1>
            <xm:f>'Drop Down Menu'!$A$17:$A$18</xm:f>
          </x14:formula1>
          <xm:sqref>C16 F16 H16</xm:sqref>
        </x14:dataValidation>
        <x14:dataValidation type="list" allowBlank="1" showInputMessage="1" showErrorMessage="1" xr:uid="{00000000-0002-0000-0100-000003000000}">
          <x14:formula1>
            <xm:f>'Drop Down Menu'!$A$7:$A$15</xm:f>
          </x14:formula1>
          <xm:sqref>C37</xm:sqref>
        </x14:dataValidation>
        <x14:dataValidation type="list" allowBlank="1" showInputMessage="1" showErrorMessage="1" xr:uid="{00000000-0002-0000-0100-000004000000}">
          <x14:formula1>
            <xm:f>'Drop Down Menu'!$F$5:$F$7</xm:f>
          </x14:formula1>
          <xm:sqref>C63 C61 C53 C77 C85 C159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O178"/>
  <sheetViews>
    <sheetView zoomScale="80" zoomScaleNormal="80" workbookViewId="0">
      <selection activeCell="B6" sqref="B6"/>
    </sheetView>
  </sheetViews>
  <sheetFormatPr defaultRowHeight="15.5"/>
  <cols>
    <col min="1" max="1" width="30.453125" customWidth="1"/>
    <col min="2" max="2" width="9.1796875" style="13" customWidth="1"/>
    <col min="3" max="3" width="12.453125" style="9" customWidth="1"/>
    <col min="4" max="4" width="5.7265625" style="22" customWidth="1"/>
    <col min="5" max="5" width="5.7265625" style="9" customWidth="1"/>
    <col min="6" max="6" width="5.7265625" style="22" customWidth="1"/>
    <col min="7" max="7" width="5.7265625" style="9" customWidth="1"/>
    <col min="8" max="8" width="5.7265625" style="22" customWidth="1"/>
    <col min="9" max="9" width="5.7265625" style="9" customWidth="1"/>
    <col min="10" max="10" width="5.7265625" style="22" customWidth="1"/>
    <col min="11" max="11" width="5.7265625" style="9" customWidth="1"/>
    <col min="12" max="12" width="5.7265625" style="22" customWidth="1"/>
    <col min="13" max="13" width="5.7265625" style="9" customWidth="1"/>
    <col min="14" max="14" width="12.453125" style="14" customWidth="1"/>
    <col min="15" max="15" width="17.453125" style="25" bestFit="1" customWidth="1"/>
  </cols>
  <sheetData>
    <row r="1" spans="1:15" ht="18.5">
      <c r="A1" s="148" t="s">
        <v>1</v>
      </c>
      <c r="B1" s="149" t="s">
        <v>40</v>
      </c>
      <c r="C1" s="150" t="s">
        <v>78</v>
      </c>
      <c r="D1" s="151" t="s">
        <v>52</v>
      </c>
      <c r="E1" s="150" t="s">
        <v>51</v>
      </c>
      <c r="F1" s="151" t="s">
        <v>46</v>
      </c>
      <c r="G1" s="150" t="s">
        <v>45</v>
      </c>
      <c r="H1" s="151" t="s">
        <v>42</v>
      </c>
      <c r="I1" s="150" t="s">
        <v>35</v>
      </c>
      <c r="J1" s="151" t="s">
        <v>43</v>
      </c>
      <c r="K1" s="150" t="s">
        <v>36</v>
      </c>
      <c r="L1" s="151" t="s">
        <v>44</v>
      </c>
      <c r="M1" s="150" t="s">
        <v>37</v>
      </c>
      <c r="N1" s="149" t="s">
        <v>22</v>
      </c>
      <c r="O1" s="152" t="s">
        <v>79</v>
      </c>
    </row>
    <row r="2" spans="1:15">
      <c r="A2" s="139" t="s">
        <v>50</v>
      </c>
      <c r="B2" s="18">
        <f>'Supplier Audit'!L33</f>
        <v>10</v>
      </c>
      <c r="C2" s="32">
        <f>'Supplier Audit'!I33</f>
        <v>0</v>
      </c>
      <c r="D2" s="23">
        <f>COUNTIF('Supplier Audit'!I37:I38,5)</f>
        <v>0</v>
      </c>
      <c r="E2" s="18">
        <f>D2*4</f>
        <v>0</v>
      </c>
      <c r="F2" s="23">
        <f>COUNTIF('Supplier Audit'!I37:I38,4)</f>
        <v>0</v>
      </c>
      <c r="G2" s="18">
        <f>F2*3</f>
        <v>0</v>
      </c>
      <c r="H2" s="23">
        <f>COUNTIF('Supplier Audit'!I37:I38,3)</f>
        <v>0</v>
      </c>
      <c r="I2" s="18">
        <f>H2*2</f>
        <v>0</v>
      </c>
      <c r="J2" s="23">
        <f>COUNTIF('Supplier Audit'!I37:I38,2)</f>
        <v>0</v>
      </c>
      <c r="K2" s="18">
        <f>J2*1</f>
        <v>0</v>
      </c>
      <c r="L2" s="23">
        <f>COUNTIF('Supplier Audit'!I37:I38,1)</f>
        <v>0</v>
      </c>
      <c r="M2" s="18">
        <f>L2*0</f>
        <v>0</v>
      </c>
      <c r="N2" s="153">
        <f>M2+K2+I2+G2+E2</f>
        <v>0</v>
      </c>
      <c r="O2" s="140">
        <f>C2/B2</f>
        <v>0</v>
      </c>
    </row>
    <row r="3" spans="1:15">
      <c r="A3" s="139"/>
      <c r="B3" s="18"/>
      <c r="C3" s="16"/>
      <c r="D3" s="23"/>
      <c r="E3" s="18"/>
      <c r="F3" s="23"/>
      <c r="G3" s="18"/>
      <c r="H3" s="23"/>
      <c r="I3" s="18"/>
      <c r="J3" s="23"/>
      <c r="K3" s="18"/>
      <c r="L3" s="23"/>
      <c r="M3" s="18"/>
      <c r="N3" s="19"/>
      <c r="O3" s="26"/>
    </row>
    <row r="4" spans="1:15" ht="18.5">
      <c r="A4" s="139" t="s">
        <v>23</v>
      </c>
      <c r="B4" s="141">
        <f>'Supplier Audit'!M39</f>
        <v>60</v>
      </c>
      <c r="C4" s="16">
        <f>'Supplier Audit'!I39</f>
        <v>0</v>
      </c>
      <c r="D4" s="23">
        <f>COUNTIF('Supplier Audit'!I41:I63,5)</f>
        <v>0</v>
      </c>
      <c r="E4" s="18">
        <f>D4*5</f>
        <v>0</v>
      </c>
      <c r="F4" s="23">
        <f>COUNTIF('Supplier Audit'!I41:I63,4)</f>
        <v>0</v>
      </c>
      <c r="G4" s="18">
        <f>F4*4</f>
        <v>0</v>
      </c>
      <c r="H4" s="23">
        <f>COUNTIF('Supplier Audit'!I41:I63,3)</f>
        <v>0</v>
      </c>
      <c r="I4" s="18">
        <f>H4*3</f>
        <v>0</v>
      </c>
      <c r="J4" s="23">
        <f>COUNTIF('Supplier Audit'!I41:I63,2)</f>
        <v>0</v>
      </c>
      <c r="K4" s="18">
        <f>J4*2</f>
        <v>0</v>
      </c>
      <c r="L4" s="23">
        <f>COUNTIF('Supplier Audit'!I41:I63,1)</f>
        <v>0</v>
      </c>
      <c r="M4" s="18">
        <f>L4*1</f>
        <v>0</v>
      </c>
      <c r="N4" s="19">
        <f>E4+G4+I4+K4+M4</f>
        <v>0</v>
      </c>
      <c r="O4" s="30">
        <f>C4/B4</f>
        <v>0</v>
      </c>
    </row>
    <row r="5" spans="1:15" ht="18.5">
      <c r="A5" s="142"/>
      <c r="B5" s="18"/>
      <c r="C5" s="143"/>
      <c r="D5" s="23"/>
      <c r="E5" s="18"/>
      <c r="F5" s="23"/>
      <c r="G5" s="18"/>
      <c r="H5" s="23"/>
      <c r="I5" s="18"/>
      <c r="J5" s="23"/>
      <c r="K5" s="18"/>
      <c r="L5" s="23"/>
      <c r="M5" s="18"/>
      <c r="N5" s="19"/>
      <c r="O5" s="29"/>
    </row>
    <row r="6" spans="1:15" ht="18.5">
      <c r="A6" s="144" t="s">
        <v>34</v>
      </c>
      <c r="B6" s="18">
        <f>'Supplier Audit'!M67</f>
        <v>30</v>
      </c>
      <c r="C6" s="16">
        <f>'Supplier Audit'!I65</f>
        <v>0</v>
      </c>
      <c r="D6" s="23">
        <f>COUNTIF('Supplier Audit'!I67:I77,5)</f>
        <v>0</v>
      </c>
      <c r="E6" s="18">
        <f>D6*5</f>
        <v>0</v>
      </c>
      <c r="F6" s="23">
        <f>COUNTIF('Supplier Audit'!I67:I77,4)</f>
        <v>0</v>
      </c>
      <c r="G6" s="18">
        <f>F6*4</f>
        <v>0</v>
      </c>
      <c r="H6" s="23">
        <f>COUNTIF('Supplier Audit'!I67:I77,3)</f>
        <v>0</v>
      </c>
      <c r="I6" s="18">
        <f>H6*3</f>
        <v>0</v>
      </c>
      <c r="J6" s="23">
        <f>COUNTIF('Supplier Audit'!I67:I77,2)</f>
        <v>0</v>
      </c>
      <c r="K6" s="18">
        <f>J6*2</f>
        <v>0</v>
      </c>
      <c r="L6" s="23">
        <f>COUNTIF('Supplier Audit'!I67:I77,1)</f>
        <v>0</v>
      </c>
      <c r="M6" s="18">
        <f>L6*1</f>
        <v>0</v>
      </c>
      <c r="N6" s="19">
        <f>E6+G6+I6+K6+M6</f>
        <v>0</v>
      </c>
      <c r="O6" s="30">
        <f>C6/B6</f>
        <v>0</v>
      </c>
    </row>
    <row r="7" spans="1:15" ht="18.5">
      <c r="A7" s="144"/>
      <c r="B7" s="18"/>
      <c r="C7" s="16"/>
      <c r="D7" s="23"/>
      <c r="E7" s="18"/>
      <c r="F7" s="23"/>
      <c r="G7" s="18"/>
      <c r="H7" s="23"/>
      <c r="I7" s="18"/>
      <c r="J7" s="23"/>
      <c r="K7" s="18"/>
      <c r="L7" s="23"/>
      <c r="M7" s="18"/>
      <c r="N7" s="19"/>
      <c r="O7" s="29"/>
    </row>
    <row r="8" spans="1:15" ht="18.5">
      <c r="A8" s="144" t="s">
        <v>24</v>
      </c>
      <c r="B8" s="18">
        <f>'Supplier Audit'!M81</f>
        <v>35</v>
      </c>
      <c r="C8" s="16">
        <f>'Supplier Audit'!I79</f>
        <v>0</v>
      </c>
      <c r="D8" s="23">
        <f>COUNTIF('Supplier Audit'!I81:I93,5)</f>
        <v>0</v>
      </c>
      <c r="E8" s="18">
        <f>D8*5</f>
        <v>0</v>
      </c>
      <c r="F8" s="23">
        <f>COUNTIF('Supplier Audit'!I81:I93,4)</f>
        <v>0</v>
      </c>
      <c r="G8" s="18">
        <f>F8*4</f>
        <v>0</v>
      </c>
      <c r="H8" s="23">
        <f>COUNTIF('Supplier Audit'!I81:I93,3)</f>
        <v>0</v>
      </c>
      <c r="I8" s="18">
        <f>H8*3</f>
        <v>0</v>
      </c>
      <c r="J8" s="23">
        <f>COUNTIF('Supplier Audit'!I81:I93,2)</f>
        <v>0</v>
      </c>
      <c r="K8" s="18">
        <f>J8*2</f>
        <v>0</v>
      </c>
      <c r="L8" s="23">
        <f>COUNTIF('Supplier Audit'!I81:I93,1)</f>
        <v>0</v>
      </c>
      <c r="M8" s="18">
        <f>L8*1</f>
        <v>0</v>
      </c>
      <c r="N8" s="19">
        <f>E8+G8+I8+K8+M8</f>
        <v>0</v>
      </c>
      <c r="O8" s="30">
        <f>C8/B8</f>
        <v>0</v>
      </c>
    </row>
    <row r="9" spans="1:15" ht="18.5">
      <c r="A9" s="144"/>
      <c r="B9" s="18"/>
      <c r="C9" s="16"/>
      <c r="D9" s="23"/>
      <c r="E9" s="18"/>
      <c r="F9" s="23"/>
      <c r="G9" s="18"/>
      <c r="H9" s="23"/>
      <c r="I9" s="18"/>
      <c r="J9" s="23"/>
      <c r="K9" s="18"/>
      <c r="L9" s="23"/>
      <c r="M9" s="18"/>
      <c r="N9" s="19"/>
      <c r="O9" s="29"/>
    </row>
    <row r="10" spans="1:15" ht="18.5">
      <c r="A10" s="139" t="s">
        <v>25</v>
      </c>
      <c r="B10" s="18" t="e">
        <f>'Supplier Audit'!M97</f>
        <v>#REF!</v>
      </c>
      <c r="C10" s="16">
        <f>'Supplier Audit'!I95</f>
        <v>0</v>
      </c>
      <c r="D10" s="23">
        <f>COUNTIF('Supplier Audit'!I97:I129,5)</f>
        <v>0</v>
      </c>
      <c r="E10" s="18">
        <f>D10*5</f>
        <v>0</v>
      </c>
      <c r="F10" s="23">
        <f>COUNTIF('Supplier Audit'!I97:I129,4)</f>
        <v>0</v>
      </c>
      <c r="G10" s="18">
        <f>F10*4</f>
        <v>0</v>
      </c>
      <c r="H10" s="23">
        <f>COUNTIF('Supplier Audit'!I97:I129,3)</f>
        <v>0</v>
      </c>
      <c r="I10" s="18">
        <f>H10*3</f>
        <v>0</v>
      </c>
      <c r="J10" s="23">
        <f>COUNTIF('Supplier Audit'!I97:I129,2)</f>
        <v>0</v>
      </c>
      <c r="K10" s="18">
        <f>J10*2</f>
        <v>0</v>
      </c>
      <c r="L10" s="23">
        <f>COUNTIF('Supplier Audit'!I97:I129,1)</f>
        <v>0</v>
      </c>
      <c r="M10" s="18">
        <f>L10*1</f>
        <v>0</v>
      </c>
      <c r="N10" s="19">
        <f>E10+G10+I10+K10+M10</f>
        <v>0</v>
      </c>
      <c r="O10" s="30" t="e">
        <f>C10/B10</f>
        <v>#REF!</v>
      </c>
    </row>
    <row r="11" spans="1:15" ht="18.5">
      <c r="A11" s="139"/>
      <c r="B11" s="18"/>
      <c r="C11" s="16"/>
      <c r="D11" s="23"/>
      <c r="E11" s="18"/>
      <c r="F11" s="23"/>
      <c r="G11" s="18"/>
      <c r="H11" s="23"/>
      <c r="I11" s="18"/>
      <c r="J11" s="23"/>
      <c r="K11" s="18"/>
      <c r="L11" s="23"/>
      <c r="M11" s="18"/>
      <c r="N11" s="19"/>
      <c r="O11" s="29"/>
    </row>
    <row r="12" spans="1:15" ht="18.5">
      <c r="A12" s="139" t="s">
        <v>33</v>
      </c>
      <c r="B12" s="145">
        <f>'Supplier Audit'!M131</f>
        <v>30</v>
      </c>
      <c r="C12" s="16">
        <f>'Supplier Audit'!I131</f>
        <v>0</v>
      </c>
      <c r="D12" s="23">
        <f>COUNTIF('Supplier Audit'!I133:I143,5)</f>
        <v>0</v>
      </c>
      <c r="E12" s="18">
        <f>D12*5</f>
        <v>0</v>
      </c>
      <c r="F12" s="23">
        <f>COUNTIF('Supplier Audit'!I133:I143,4)</f>
        <v>0</v>
      </c>
      <c r="G12" s="18">
        <f>F12*4</f>
        <v>0</v>
      </c>
      <c r="H12" s="23">
        <f>COUNTIF('Supplier Audit'!I133:I143,3)</f>
        <v>0</v>
      </c>
      <c r="I12" s="18">
        <f>H12*3</f>
        <v>0</v>
      </c>
      <c r="J12" s="23">
        <f>COUNTIF('Supplier Audit'!I133:I143,2)</f>
        <v>0</v>
      </c>
      <c r="K12" s="18">
        <f>J12*2</f>
        <v>0</v>
      </c>
      <c r="L12" s="23">
        <f>COUNTIF('Supplier Audit'!I133:I143,1)</f>
        <v>0</v>
      </c>
      <c r="M12" s="18">
        <f>L12*1</f>
        <v>0</v>
      </c>
      <c r="N12" s="19">
        <f>E12+G12+I12+K12+M12</f>
        <v>0</v>
      </c>
      <c r="O12" s="30">
        <f>C12/B12</f>
        <v>0</v>
      </c>
    </row>
    <row r="13" spans="1:15" ht="18.5">
      <c r="A13" s="139"/>
      <c r="B13" s="18"/>
      <c r="C13" s="16"/>
      <c r="D13" s="23"/>
      <c r="E13" s="18"/>
      <c r="F13" s="23"/>
      <c r="G13" s="18"/>
      <c r="H13" s="23"/>
      <c r="I13" s="18"/>
      <c r="J13" s="23"/>
      <c r="K13" s="18"/>
      <c r="L13" s="23"/>
      <c r="M13" s="18"/>
      <c r="N13" s="19"/>
      <c r="O13" s="29"/>
    </row>
    <row r="14" spans="1:15" ht="18.5">
      <c r="A14" s="139" t="s">
        <v>26</v>
      </c>
      <c r="B14" s="18">
        <f>'Supplier Audit'!M145</f>
        <v>40</v>
      </c>
      <c r="C14" s="16">
        <f>'Supplier Audit'!I145</f>
        <v>0</v>
      </c>
      <c r="D14" s="23">
        <f>COUNTIF('Supplier Audit'!I147:I161,5)</f>
        <v>0</v>
      </c>
      <c r="E14" s="18">
        <f>D14*5</f>
        <v>0</v>
      </c>
      <c r="F14" s="23">
        <f>COUNTIF('Supplier Audit'!I147:I161,4)</f>
        <v>0</v>
      </c>
      <c r="G14" s="18">
        <f>F14*4</f>
        <v>0</v>
      </c>
      <c r="H14" s="23">
        <f>COUNTIF('Supplier Audit'!I147:I161,3)</f>
        <v>0</v>
      </c>
      <c r="I14" s="18">
        <f>H14*3</f>
        <v>0</v>
      </c>
      <c r="J14" s="23">
        <f>COUNTIF('Supplier Audit'!I147:I161,2)</f>
        <v>0</v>
      </c>
      <c r="K14" s="18">
        <f>J14*2</f>
        <v>0</v>
      </c>
      <c r="L14" s="23">
        <f>COUNTIF('Supplier Audit'!I147:I161,1)</f>
        <v>0</v>
      </c>
      <c r="M14" s="18">
        <f>L14*1</f>
        <v>0</v>
      </c>
      <c r="N14" s="19">
        <f>E14+G14+I14+K14+M14</f>
        <v>0</v>
      </c>
      <c r="O14" s="30">
        <f>C14/B14</f>
        <v>0</v>
      </c>
    </row>
    <row r="15" spans="1:15" ht="18.5">
      <c r="A15" s="139"/>
      <c r="B15" s="18"/>
      <c r="C15" s="16"/>
      <c r="D15" s="23"/>
      <c r="E15" s="18"/>
      <c r="F15" s="23"/>
      <c r="G15" s="19"/>
      <c r="H15" s="23"/>
      <c r="I15" s="19"/>
      <c r="J15" s="23"/>
      <c r="K15" s="19"/>
      <c r="L15" s="23"/>
      <c r="M15" s="18"/>
      <c r="N15" s="19"/>
      <c r="O15" s="29"/>
    </row>
    <row r="16" spans="1:15" ht="18.5">
      <c r="A16" s="139" t="s">
        <v>27</v>
      </c>
      <c r="B16" s="18">
        <f>'Supplier Audit'!M163</f>
        <v>15</v>
      </c>
      <c r="C16" s="16">
        <f>'Supplier Audit'!I163</f>
        <v>0</v>
      </c>
      <c r="D16" s="23">
        <f>COUNTIF('Supplier Audit'!I165:I169,5)</f>
        <v>0</v>
      </c>
      <c r="E16" s="18">
        <f>D16*5</f>
        <v>0</v>
      </c>
      <c r="F16" s="23">
        <f>COUNTIF('Supplier Audit'!I165:I169,4)</f>
        <v>0</v>
      </c>
      <c r="G16" s="18">
        <f>F16*4</f>
        <v>0</v>
      </c>
      <c r="H16" s="23">
        <f>COUNTIF('Supplier Audit'!I165:I169,3)</f>
        <v>0</v>
      </c>
      <c r="I16" s="18">
        <f>H16*3</f>
        <v>0</v>
      </c>
      <c r="J16" s="23">
        <f>COUNTIF('Supplier Audit'!I165:I169,2)</f>
        <v>0</v>
      </c>
      <c r="K16" s="18">
        <f>J16*2</f>
        <v>0</v>
      </c>
      <c r="L16" s="23">
        <f>COUNTIF('Supplier Audit'!I165:I169,1)</f>
        <v>0</v>
      </c>
      <c r="M16" s="18">
        <f>L16*1</f>
        <v>0</v>
      </c>
      <c r="N16" s="19">
        <f>E16+G16+I16+K16+M16</f>
        <v>0</v>
      </c>
      <c r="O16" s="30">
        <f>C16/B16</f>
        <v>0</v>
      </c>
    </row>
    <row r="17" spans="1:15" ht="18.5">
      <c r="A17" s="139"/>
      <c r="B17" s="18"/>
      <c r="C17" s="16"/>
      <c r="D17" s="23"/>
      <c r="E17" s="18"/>
      <c r="F17" s="23"/>
      <c r="G17" s="19"/>
      <c r="H17" s="23"/>
      <c r="I17" s="19"/>
      <c r="J17" s="23"/>
      <c r="K17" s="19"/>
      <c r="L17" s="23"/>
      <c r="M17" s="18"/>
      <c r="N17" s="19"/>
      <c r="O17" s="29"/>
    </row>
    <row r="18" spans="1:15" ht="18.5">
      <c r="A18" s="139" t="s">
        <v>28</v>
      </c>
      <c r="B18" s="18">
        <f>'Supplier Audit'!M171</f>
        <v>5</v>
      </c>
      <c r="C18" s="16">
        <f>'Supplier Audit'!I171</f>
        <v>0</v>
      </c>
      <c r="D18" s="23">
        <f>COUNTIF('Supplier Audit'!I173:I174,5)</f>
        <v>0</v>
      </c>
      <c r="E18" s="18">
        <f>D18*5</f>
        <v>0</v>
      </c>
      <c r="F18" s="23">
        <f>COUNTIF('Supplier Audit'!I173:I174,4)</f>
        <v>0</v>
      </c>
      <c r="G18" s="18">
        <f>F18*4</f>
        <v>0</v>
      </c>
      <c r="H18" s="23">
        <f>COUNTIF('Supplier Audit'!I173:I174,3)</f>
        <v>0</v>
      </c>
      <c r="I18" s="18">
        <f>H18*3</f>
        <v>0</v>
      </c>
      <c r="J18" s="23">
        <f>COUNTIF('Supplier Audit'!I173:I174,2)</f>
        <v>0</v>
      </c>
      <c r="K18" s="18">
        <f>J18*2</f>
        <v>0</v>
      </c>
      <c r="L18" s="23">
        <f>COUNTIF('Supplier Audit'!I173:I174,1)</f>
        <v>0</v>
      </c>
      <c r="M18" s="18">
        <f>L18*1</f>
        <v>0</v>
      </c>
      <c r="N18" s="19">
        <f>E18+G18+I18+K18+M18</f>
        <v>0</v>
      </c>
      <c r="O18" s="30">
        <f>C18/B18</f>
        <v>0</v>
      </c>
    </row>
    <row r="19" spans="1:15" ht="18.5">
      <c r="A19" s="146"/>
      <c r="B19" s="18"/>
      <c r="C19" s="16"/>
      <c r="D19" s="24"/>
      <c r="E19" s="16"/>
      <c r="F19" s="24"/>
      <c r="G19" s="16"/>
      <c r="H19" s="24"/>
      <c r="I19" s="16"/>
      <c r="J19" s="24"/>
      <c r="K19" s="18"/>
      <c r="L19" s="24"/>
      <c r="M19" s="16"/>
      <c r="N19" s="19"/>
      <c r="O19" s="26" t="s">
        <v>38</v>
      </c>
    </row>
    <row r="20" spans="1:15" ht="18.5">
      <c r="A20" s="147" t="s">
        <v>38</v>
      </c>
      <c r="B20" s="18" t="e">
        <f>SUM(B2:B18)</f>
        <v>#REF!</v>
      </c>
      <c r="C20" s="138">
        <f>SUM(C2:C18)</f>
        <v>0</v>
      </c>
      <c r="D20" s="24"/>
      <c r="E20" s="17"/>
      <c r="F20" s="24"/>
      <c r="G20" s="17"/>
      <c r="H20" s="24"/>
      <c r="I20" s="17"/>
      <c r="J20" s="24"/>
      <c r="K20" s="17"/>
      <c r="L20" s="24"/>
      <c r="M20" s="17" t="s">
        <v>38</v>
      </c>
      <c r="N20" s="18">
        <f>SUM(N2:N19)</f>
        <v>0</v>
      </c>
      <c r="O20" s="137" t="e">
        <f>C20/B20</f>
        <v>#REF!</v>
      </c>
    </row>
    <row r="21" spans="1:15" ht="18.5">
      <c r="A21" s="2"/>
      <c r="N21" s="9" t="s">
        <v>39</v>
      </c>
      <c r="O21" s="31" t="e">
        <f>C20/B20</f>
        <v>#REF!</v>
      </c>
    </row>
    <row r="22" spans="1:15" ht="18.5">
      <c r="A22" s="1"/>
      <c r="N22" s="20"/>
      <c r="O22" s="27"/>
    </row>
    <row r="30" spans="1:15">
      <c r="B30" s="11"/>
    </row>
    <row r="31" spans="1:15">
      <c r="B31" s="11"/>
    </row>
    <row r="32" spans="1:15">
      <c r="B32" s="11"/>
    </row>
    <row r="68" spans="2:2">
      <c r="B68" s="13" t="e">
        <f>SUM(#REF!+#REF!+#REF!+#REF!+#REF!+#REF!)</f>
        <v>#REF!</v>
      </c>
    </row>
    <row r="82" spans="2:2">
      <c r="B82" s="13" t="e">
        <f>SUM(#REF!+#REF!+#REF!+#REF!+#REF!+#REF!+#REF!+#REF!)</f>
        <v>#REF!</v>
      </c>
    </row>
    <row r="100" spans="2:2">
      <c r="B100" s="13" t="e">
        <f>SUM(#REF!+#REF!+#REF!+#REF!+#REF!+#REF!+#REF!+#REF!+#REF!+#REF!+#REF!+#REF!+#REF!+#REF!+#REF!+#REF!+#REF!+#REF!)</f>
        <v>#REF!</v>
      </c>
    </row>
    <row r="108" spans="2:2">
      <c r="B108" s="12"/>
    </row>
    <row r="136" spans="2:2">
      <c r="B136" s="13" t="e">
        <f>SUM(#REF!+#REF!+#REF!+#REF!+#REF!+#REF!)</f>
        <v>#REF!</v>
      </c>
    </row>
    <row r="150" spans="2:2">
      <c r="B150" s="13" t="e">
        <f>SUM(#REF!+#REF!+#REF!+#REF!+#REF!+#REF!+#REF!+#REF!)</f>
        <v>#REF!</v>
      </c>
    </row>
    <row r="168" spans="2:2">
      <c r="B168" s="13" t="e">
        <f>SUM(#REF!+#REF!+#REF!+#REF!)</f>
        <v>#REF!</v>
      </c>
    </row>
    <row r="178" spans="2:2">
      <c r="B178" s="13" t="e">
        <f>#REF!</f>
        <v>#REF!</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F19"/>
  <sheetViews>
    <sheetView workbookViewId="0"/>
  </sheetViews>
  <sheetFormatPr defaultRowHeight="14.5"/>
  <sheetData>
    <row r="1" spans="1:6">
      <c r="A1" t="s">
        <v>16</v>
      </c>
      <c r="B1" t="s">
        <v>29</v>
      </c>
      <c r="C1">
        <v>1</v>
      </c>
      <c r="D1">
        <v>1</v>
      </c>
      <c r="E1">
        <v>1</v>
      </c>
    </row>
    <row r="2" spans="1:6">
      <c r="A2" s="8">
        <v>1</v>
      </c>
      <c r="B2" t="s">
        <v>30</v>
      </c>
      <c r="C2">
        <v>2</v>
      </c>
      <c r="D2">
        <v>5</v>
      </c>
      <c r="E2">
        <v>5</v>
      </c>
    </row>
    <row r="3" spans="1:6">
      <c r="A3" s="8">
        <v>2</v>
      </c>
      <c r="B3" t="s">
        <v>16</v>
      </c>
      <c r="C3">
        <v>3</v>
      </c>
    </row>
    <row r="4" spans="1:6">
      <c r="A4" s="8">
        <v>3</v>
      </c>
      <c r="C4">
        <v>4</v>
      </c>
    </row>
    <row r="5" spans="1:6">
      <c r="A5" s="14">
        <v>4</v>
      </c>
      <c r="F5" t="s">
        <v>16</v>
      </c>
    </row>
    <row r="6" spans="1:6">
      <c r="A6" s="8">
        <v>5</v>
      </c>
      <c r="F6">
        <v>1</v>
      </c>
    </row>
    <row r="7" spans="1:6">
      <c r="A7" s="8" t="s">
        <v>16</v>
      </c>
      <c r="F7">
        <v>5</v>
      </c>
    </row>
    <row r="8" spans="1:6">
      <c r="A8" s="8">
        <v>0</v>
      </c>
    </row>
    <row r="9" spans="1:6">
      <c r="A9" s="8">
        <v>1</v>
      </c>
    </row>
    <row r="10" spans="1:6">
      <c r="A10" s="8">
        <v>2</v>
      </c>
    </row>
    <row r="11" spans="1:6">
      <c r="A11" s="8">
        <v>3</v>
      </c>
    </row>
    <row r="12" spans="1:6">
      <c r="A12" s="8">
        <v>4</v>
      </c>
    </row>
    <row r="13" spans="1:6">
      <c r="A13" s="8">
        <v>5</v>
      </c>
    </row>
    <row r="14" spans="1:6">
      <c r="A14" s="8">
        <v>6</v>
      </c>
    </row>
    <row r="15" spans="1:6">
      <c r="A15" s="8">
        <v>7</v>
      </c>
    </row>
    <row r="17" spans="1:1">
      <c r="A17" s="8"/>
    </row>
    <row r="18" spans="1:1">
      <c r="A18" s="21" t="s">
        <v>41</v>
      </c>
    </row>
    <row r="19" spans="1:1">
      <c r="A19" s="28" t="s">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Supplier Audit</vt:lpstr>
      <vt:lpstr>Categories</vt:lpstr>
      <vt:lpstr>Drop Down Menu</vt:lpstr>
      <vt:lpstr>'Supplier Audit'!Print_Area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keywords>Confidential</cp:keywords>
  <cp:lastModifiedBy>Barb Mick</cp:lastModifiedBy>
  <cp:lastPrinted>2022-07-06T16:59:29Z</cp:lastPrinted>
  <dcterms:created xsi:type="dcterms:W3CDTF">2012-10-31T11:38:10Z</dcterms:created>
  <dcterms:modified xsi:type="dcterms:W3CDTF">2022-07-06T16:59:39Z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D##">
    <vt:lpwstr>172921</vt:lpwstr>
  </property>
  <property fmtid="{D5CDD505-2E9C-101B-9397-08002B2CF9AE}" pid="3" name="##ZID##">
    <vt:lpwstr>00172921</vt:lpwstr>
  </property>
  <property fmtid="{D5CDD505-2E9C-101B-9397-08002B2CF9AE}" pid="4" name="##STATUS##">
    <vt:lpwstr>Published</vt:lpwstr>
  </property>
  <property fmtid="{D5CDD505-2E9C-101B-9397-08002B2CF9AE}" pid="5" name="##TITLE##">
    <vt:lpwstr>AQM-005 Exhibit 2 - Supplier Audit Workbook</vt:lpwstr>
  </property>
  <property fmtid="{D5CDD505-2E9C-101B-9397-08002B2CF9AE}" pid="6" name="##SERVER##/">
    <vt:lpwstr>http://ens028-IQMSL.eu.ad.nsk.com/</vt:lpwstr>
  </property>
  <property fmtid="{D5CDD505-2E9C-101B-9397-08002B2CF9AE}" pid="7" name="##SERVER##">
    <vt:lpwstr>http://ens028-IQMSL.eu.ad.nsk.com/</vt:lpwstr>
  </property>
  <property fmtid="{D5CDD505-2E9C-101B-9397-08002B2CF9AE}" pid="8" name="##REVISION##">
    <vt:lpwstr>8</vt:lpwstr>
  </property>
  <property fmtid="{D5CDD505-2E9C-101B-9397-08002B2CF9AE}" pid="9" name="##STANDARDS##">
    <vt:lpwstr>
    </vt:lpwstr>
  </property>
  <property fmtid="{D5CDD505-2E9C-101B-9397-08002B2CF9AE}" pid="10" name="##DOCUMENT_MANAGER##">
    <vt:lpwstr>NSK Americas - Loomis Jeffery</vt:lpwstr>
  </property>
  <property fmtid="{D5CDD505-2E9C-101B-9397-08002B2CF9AE}" pid="11" name="##OLD_EDITOR##">
    <vt:lpwstr> </vt:lpwstr>
  </property>
  <property fmtid="{D5CDD505-2E9C-101B-9397-08002B2CF9AE}" pid="12" name="##EDITOR##">
    <vt:lpwstr>NSK Americas - Loomis Jeffery</vt:lpwstr>
  </property>
  <property fmtid="{D5CDD505-2E9C-101B-9397-08002B2CF9AE}" pid="13" name="##EXTENSION##">
    <vt:lpwstr>XLSX</vt:lpwstr>
  </property>
  <property fmtid="{D5CDD505-2E9C-101B-9397-08002B2CF9AE}" pid="14" name="##EXTENSION_DESC##">
    <vt:lpwstr>Office 2007 Excel Document</vt:lpwstr>
  </property>
  <property fmtid="{D5CDD505-2E9C-101B-9397-08002B2CF9AE}" pid="15" name="##EDIT_EXTENSION##">
    <vt:lpwstr>
    </vt:lpwstr>
  </property>
  <property fmtid="{D5CDD505-2E9C-101B-9397-08002B2CF9AE}" pid="16" name="##DATE_STARTED##">
    <vt:lpwstr>21/09/2018 16:29:22</vt:lpwstr>
  </property>
  <property fmtid="{D5CDD505-2E9C-101B-9397-08002B2CF9AE}" pid="17" name="##DATE_RELEASED##">
    <vt:lpwstr>02/10/2018 18:55:27</vt:lpwstr>
  </property>
  <property fmtid="{D5CDD505-2E9C-101B-9397-08002B2CF9AE}" pid="18" name="##APPROVERS##">
    <vt:lpwstr>NSK Americas - Loomis Jeffery, NSK Americas - Faber Steve</vt:lpwstr>
  </property>
  <property fmtid="{D5CDD505-2E9C-101B-9397-08002B2CF9AE}" pid="19" name="##APPROVAL_RECORD##">
    <vt:lpwstr>NSK Americas - Loomis Jeffery Approved on 02/10/2018 18:55:28, NSK Americas - Faber Steve Approved on 03/10/2018 15:12:12</vt:lpwstr>
  </property>
  <property fmtid="{D5CDD505-2E9C-101B-9397-08002B2CF9AE}" pid="20" name="##APPROVAL_RECORD_MULTILINE##">
    <vt:lpwstr>NSK Americas - Loomis Jeffery Approved on 02/10/2018 18:55:28
NSK Americas - Faber Steve Approved on 03/10/2018 15:12:12</vt:lpwstr>
  </property>
  <property fmtid="{D5CDD505-2E9C-101B-9397-08002B2CF9AE}" pid="21" name="##APPROVED_BY##">
    <vt:lpwstr>NSK Americas - Faber Steve</vt:lpwstr>
  </property>
  <property fmtid="{D5CDD505-2E9C-101B-9397-08002B2CF9AE}" pid="22" name="##DATE_APPROVED##">
    <vt:lpwstr>03/10/2018 15:12:12</vt:lpwstr>
  </property>
  <property fmtid="{D5CDD505-2E9C-101B-9397-08002B2CF9AE}" pid="23" name="##REVISION_NOTE##">
    <vt:lpwstr>Removed references to ISO 9001:2018 and ISO/TS 16949:2009.
Audit Guideline Instructions tab
Changed name from Ratings to Audit Guideline Instructions tab.
Added section for Supplier Lead Auditor Process Steps for better direction to Supplier auditors.
Add</vt:lpwstr>
  </property>
  <property fmtid="{D5CDD505-2E9C-101B-9397-08002B2CF9AE}" pid="24" name="##DATE_PUBLISHED##">
    <vt:lpwstr>03/10/2018 15:12:12</vt:lpwstr>
  </property>
  <property fmtid="{D5CDD505-2E9C-101B-9397-08002B2CF9AE}" pid="25" name="##DATE_FIRST_PUBLISHED##">
    <vt:lpwstr>08/04/2014 21:11:16</vt:lpwstr>
  </property>
  <property fmtid="{D5CDD505-2E9C-101B-9397-08002B2CF9AE}" pid="26" name="##DATE_RETIRED##">
    <vt:lpwstr>
    </vt:lpwstr>
  </property>
  <property fmtid="{D5CDD505-2E9C-101B-9397-08002B2CF9AE}" pid="27" name="##DATE_REJECTED##">
    <vt:lpwstr>
    </vt:lpwstr>
  </property>
  <property fmtid="{D5CDD505-2E9C-101B-9397-08002B2CF9AE}" pid="28" name="##REJECTION_REASON##">
    <vt:lpwstr>
    </vt:lpwstr>
  </property>
  <property fmtid="{D5CDD505-2E9C-101B-9397-08002B2CF9AE}" pid="29" name="##REJECTED_BY##">
    <vt:lpwstr>
    </vt:lpwstr>
  </property>
  <property fmtid="{D5CDD505-2E9C-101B-9397-08002B2CF9AE}" pid="30" name="##RETIRED_BY##">
    <vt:lpwstr>
    </vt:lpwstr>
  </property>
  <property fmtid="{D5CDD505-2E9C-101B-9397-08002B2CF9AE}" pid="31" name="##RETIREMENT_REASON##">
    <vt:lpwstr>
    </vt:lpwstr>
  </property>
  <property fmtid="{D5CDD505-2E9C-101B-9397-08002B2CF9AE}" pid="32" name="##DATE_EXPIRED##">
    <vt:lpwstr>03/10/2019 00:00:00</vt:lpwstr>
  </property>
  <property fmtid="{D5CDD505-2E9C-101B-9397-08002B2CF9AE}" pid="33" name="##EDIT_REASON##">
    <vt:lpwstr>Updated document with requirements and detail to assist auditors with instructions. </vt:lpwstr>
  </property>
  <property fmtid="{D5CDD505-2E9C-101B-9397-08002B2CF9AE}" pid="34" name="##REVIEWERS##">
    <vt:lpwstr>NSK Americas - Ottenbreit Chris, NSK Americas - Loomis Jeffery, NSK Americas - Somers Tim, NSK Americas - Ericksen Felicia, NSK Americas - Browne Melissa</vt:lpwstr>
  </property>
  <property fmtid="{D5CDD505-2E9C-101B-9397-08002B2CF9AE}" pid="35" name="##REVIEW_RECORD##">
    <vt:lpwstr>NSK Americas - Ottenbreit Chris has not Reviewed, NSK Americas - Loomis Jeffery Reviewed on 21/09/2018 16:30:09, NSK Americas - Somers Tim has not Reviewed, NSK Americas - Ericksen Felicia Reviewed on 24/09/2018 17:28:34, NSK Americas - Browne Melissa has</vt:lpwstr>
  </property>
  <property fmtid="{D5CDD505-2E9C-101B-9397-08002B2CF9AE}" pid="36" name="##REVIEWED_BY##">
    <vt:lpwstr>NSK Americas - Ericksen Felicia</vt:lpwstr>
  </property>
  <property fmtid="{D5CDD505-2E9C-101B-9397-08002B2CF9AE}" pid="37" name="##REVIEWED_COMMENTS##">
    <vt:lpwstr>As I haven't used or reference information on this tool before I don't really have any constructive feedback for you at this time.</vt:lpwstr>
  </property>
  <property fmtid="{D5CDD505-2E9C-101B-9397-08002B2CF9AE}" pid="38" name="##DATE_REVIEWED##">
    <vt:lpwstr>24/09/2018 17:28:34</vt:lpwstr>
  </property>
  <property fmtid="{D5CDD505-2E9C-101B-9397-08002B2CF9AE}" pid="39" name="##DATE_RELEASED_FOR_REVIEW##">
    <vt:lpwstr>21/09/2018 16:30:09</vt:lpwstr>
  </property>
  <property fmtid="{D5CDD505-2E9C-101B-9397-08002B2CF9AE}" pid="40" name="##DATA_CLASSIFICATION##">
    <vt:lpwstr>
    </vt:lpwstr>
  </property>
  <property fmtid="{D5CDD505-2E9C-101B-9397-08002B2CF9AE}" pid="41" name="##ENGLISH_TITLE_(NSK_STANDARD)##">
    <vt:lpwstr>
    </vt:lpwstr>
  </property>
  <property fmtid="{D5CDD505-2E9C-101B-9397-08002B2CF9AE}" pid="42" name="##ADDITIONAL_INFORMATION##">
    <vt:lpwstr>
    </vt:lpwstr>
  </property>
  <property fmtid="{D5CDD505-2E9C-101B-9397-08002B2CF9AE}" pid="43" name="##PAPER_COPY_LOCATIONS##">
    <vt:lpwstr>PLANT - LOCATION - FOLDER NAME</vt:lpwstr>
  </property>
  <property fmtid="{D5CDD505-2E9C-101B-9397-08002B2CF9AE}" pid="44" name="TitusGUID">
    <vt:lpwstr>83538d1a-5e20-4937-9e36-c14feb8bfb77</vt:lpwstr>
  </property>
  <property fmtid="{D5CDD505-2E9C-101B-9397-08002B2CF9AE}" pid="45" name="OriginatingUser">
    <vt:lpwstr>N925836</vt:lpwstr>
  </property>
  <property fmtid="{D5CDD505-2E9C-101B-9397-08002B2CF9AE}" pid="46" name="NSKClassification">
    <vt:lpwstr>Confidential</vt:lpwstr>
  </property>
</Properties>
</file>